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wan\Downloads\"/>
    </mc:Choice>
  </mc:AlternateContent>
  <xr:revisionPtr revIDLastSave="0" documentId="13_ncr:1_{C2F5CAA1-C263-4153-A397-DF27C99EDCE6}" xr6:coauthVersionLast="47" xr6:coauthVersionMax="47" xr10:uidLastSave="{00000000-0000-0000-0000-000000000000}"/>
  <bookViews>
    <workbookView xWindow="11260" yWindow="2010" windowWidth="22880" windowHeight="16630" activeTab="2" xr2:uid="{00000000-000D-0000-FFFF-FFFF00000000}"/>
  </bookViews>
  <sheets>
    <sheet name="ค่าเสื่อม-Practice" sheetId="5" r:id="rId1"/>
    <sheet name="CBA-practice" sheetId="4" r:id="rId2"/>
    <sheet name="Feed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6" l="1"/>
  <c r="H49" i="6"/>
  <c r="H48" i="6"/>
  <c r="J43" i="6"/>
  <c r="I43" i="6"/>
  <c r="H43" i="6"/>
  <c r="J42" i="6"/>
  <c r="I42" i="6"/>
  <c r="H42" i="6"/>
  <c r="J41" i="6"/>
  <c r="J44" i="6" s="1"/>
  <c r="I41" i="6"/>
  <c r="H41" i="6"/>
  <c r="J40" i="6"/>
  <c r="B46" i="6" s="1"/>
  <c r="D46" i="6" s="1"/>
  <c r="I40" i="6"/>
  <c r="H40" i="6"/>
  <c r="H44" i="6" s="1"/>
  <c r="J29" i="6"/>
  <c r="I29" i="6"/>
  <c r="H29" i="6"/>
  <c r="J28" i="6"/>
  <c r="I28" i="6"/>
  <c r="H28" i="6"/>
  <c r="J27" i="6"/>
  <c r="I27" i="6"/>
  <c r="H27" i="6"/>
  <c r="J26" i="6"/>
  <c r="I26" i="6"/>
  <c r="H26" i="6"/>
  <c r="J25" i="6"/>
  <c r="I25" i="6"/>
  <c r="H25" i="6"/>
  <c r="J24" i="6"/>
  <c r="I24" i="6"/>
  <c r="H24" i="6"/>
  <c r="J23" i="6"/>
  <c r="I23" i="6"/>
  <c r="H23" i="6"/>
  <c r="H18" i="6"/>
  <c r="L10" i="6" s="1"/>
  <c r="H16" i="6"/>
  <c r="K10" i="6" s="1"/>
  <c r="H11" i="6"/>
  <c r="J10" i="6"/>
  <c r="D10" i="6"/>
  <c r="I10" i="6" s="1"/>
  <c r="J9" i="6"/>
  <c r="J11" i="6" s="1"/>
  <c r="D9" i="6"/>
  <c r="I9" i="6" s="1"/>
  <c r="J8" i="6"/>
  <c r="D8" i="6"/>
  <c r="I8" i="6" s="1"/>
  <c r="B45" i="6" l="1"/>
  <c r="D45" i="6" s="1"/>
  <c r="J30" i="6"/>
  <c r="H30" i="6"/>
  <c r="B33" i="6"/>
  <c r="D33" i="6" s="1"/>
  <c r="B32" i="6"/>
  <c r="D32" i="6" s="1"/>
  <c r="G32" i="6" s="1"/>
  <c r="L8" i="6"/>
  <c r="I11" i="6"/>
  <c r="K9" i="6"/>
  <c r="L9" i="6"/>
  <c r="B14" i="6" s="1"/>
  <c r="K8" i="6"/>
  <c r="B13" i="6" l="1"/>
  <c r="B14" i="4" l="1"/>
  <c r="C13" i="4"/>
  <c r="B11" i="4"/>
  <c r="B10" i="4"/>
  <c r="C22" i="4"/>
  <c r="B22" i="4"/>
  <c r="K8" i="5"/>
  <c r="B5" i="4"/>
  <c r="F12" i="5"/>
  <c r="G6" i="5"/>
  <c r="I6" i="5" s="1"/>
  <c r="G10" i="5"/>
  <c r="I10" i="5" s="1"/>
  <c r="D12" i="5"/>
  <c r="D3" i="5"/>
  <c r="J3" i="5" s="1"/>
  <c r="D4" i="5"/>
  <c r="G4" i="5" s="1"/>
  <c r="I4" i="5" s="1"/>
  <c r="D5" i="5"/>
  <c r="D6" i="5"/>
  <c r="D7" i="5"/>
  <c r="D8" i="5"/>
  <c r="D9" i="5"/>
  <c r="D10" i="5"/>
  <c r="D2" i="5"/>
  <c r="J2" i="5" s="1"/>
  <c r="K2" i="5" s="1"/>
  <c r="N10" i="5"/>
  <c r="N9" i="5"/>
  <c r="J9" i="5"/>
  <c r="K9" i="5" s="1"/>
  <c r="G9" i="5"/>
  <c r="I9" i="5" s="1"/>
  <c r="N8" i="5"/>
  <c r="J8" i="5"/>
  <c r="G8" i="5"/>
  <c r="I8" i="5" s="1"/>
  <c r="N7" i="5"/>
  <c r="J7" i="5"/>
  <c r="K7" i="5" s="1"/>
  <c r="G7" i="5"/>
  <c r="I7" i="5" s="1"/>
  <c r="N6" i="5"/>
  <c r="J6" i="5"/>
  <c r="K6" i="5" s="1"/>
  <c r="J5" i="5"/>
  <c r="G5" i="5"/>
  <c r="I5" i="5" s="1"/>
  <c r="K29" i="4"/>
  <c r="N11" i="5" l="1"/>
  <c r="B19" i="4" s="1"/>
  <c r="B3" i="4" s="1"/>
  <c r="C20" i="4" s="1"/>
  <c r="K3" i="5"/>
  <c r="L3" i="5" s="1"/>
  <c r="L8" i="5"/>
  <c r="L7" i="5"/>
  <c r="K5" i="5"/>
  <c r="L5" i="5" s="1"/>
  <c r="L6" i="5"/>
  <c r="L9" i="5"/>
  <c r="L2" i="5"/>
  <c r="G12" i="5"/>
  <c r="C23" i="4" s="1"/>
  <c r="D23" i="4" s="1"/>
  <c r="J4" i="5"/>
  <c r="J10" i="5"/>
  <c r="G2" i="5"/>
  <c r="I2" i="5" s="1"/>
  <c r="G3" i="5"/>
  <c r="I3" i="5" s="1"/>
  <c r="B28" i="4"/>
  <c r="C28" i="4"/>
  <c r="D22" i="4"/>
  <c r="B21" i="4"/>
  <c r="D18" i="4"/>
  <c r="D17" i="4"/>
  <c r="D16" i="4"/>
  <c r="D15" i="4"/>
  <c r="D14" i="4"/>
  <c r="D13" i="4"/>
  <c r="D11" i="4"/>
  <c r="D9" i="4"/>
  <c r="D8" i="4"/>
  <c r="D7" i="4"/>
  <c r="D6" i="4"/>
  <c r="D5" i="4"/>
  <c r="C3" i="4"/>
  <c r="D19" i="4" l="1"/>
  <c r="K10" i="5"/>
  <c r="L10" i="5" s="1"/>
  <c r="K4" i="5"/>
  <c r="L4" i="5" s="1"/>
  <c r="L11" i="5" s="1"/>
  <c r="C25" i="4" s="1"/>
  <c r="D25" i="4" s="1"/>
  <c r="I11" i="5"/>
  <c r="C24" i="4" s="1"/>
  <c r="D24" i="4" s="1"/>
  <c r="D28" i="4"/>
  <c r="B26" i="4"/>
  <c r="B27" i="4" s="1"/>
  <c r="D20" i="4"/>
  <c r="D3" i="4"/>
  <c r="D10" i="4"/>
  <c r="C21" i="4" l="1"/>
  <c r="D21" i="4" s="1"/>
  <c r="D34" i="4"/>
  <c r="D37" i="4" s="1"/>
  <c r="D33" i="4"/>
  <c r="D36" i="4" s="1"/>
  <c r="C26" i="4" l="1"/>
  <c r="C27" i="4" s="1"/>
  <c r="D26" i="4" l="1"/>
  <c r="D35" i="4" s="1"/>
  <c r="D38" i="4" s="1"/>
  <c r="D27" i="4" l="1"/>
</calcChain>
</file>

<file path=xl/sharedStrings.xml><?xml version="1.0" encoding="utf-8"?>
<sst xmlns="http://schemas.openxmlformats.org/spreadsheetml/2006/main" count="319" uniqueCount="197">
  <si>
    <t> </t>
  </si>
  <si>
    <t>อายุการใช้งาน</t>
  </si>
  <si>
    <t>มูลค่าซาก</t>
  </si>
  <si>
    <t>ค่าเสื่อม/ปี</t>
  </si>
  <si>
    <t>สัดส่วนที่ใช้ในโคนม</t>
  </si>
  <si>
    <t>ค่าเสื่อม/ปี/โคนม</t>
  </si>
  <si>
    <t>โรงเรือนโคพัก</t>
  </si>
  <si>
    <t>โรงเรือนลูกโค</t>
  </si>
  <si>
    <t>โรงรีดนม</t>
  </si>
  <si>
    <t>บ่อน้ำบาดาล</t>
  </si>
  <si>
    <t>อุปกรณ์รีดนม</t>
  </si>
  <si>
    <t>เครื่องสูบน้ำ</t>
  </si>
  <si>
    <t>รถปิ๊กอัพ</t>
  </si>
  <si>
    <t>มอเตอร์ไซด์</t>
  </si>
  <si>
    <t>รถตัดหญ้า</t>
  </si>
  <si>
    <t> รวมค่าเสื่อม</t>
  </si>
  <si>
    <t>AIV</t>
  </si>
  <si>
    <t>ค่าเสียโอกาสของเงินทุน</t>
  </si>
  <si>
    <t xml:space="preserve"> รายการ</t>
  </si>
  <si>
    <t xml:space="preserve"> โคนม</t>
  </si>
  <si>
    <t xml:space="preserve"> เป็นเงินสด</t>
  </si>
  <si>
    <t xml:space="preserve"> ไม่เป็นเงินสด</t>
  </si>
  <si>
    <t xml:space="preserve"> รวม</t>
  </si>
  <si>
    <t xml:space="preserve"> 1.ต้นทุนผันแปร</t>
  </si>
  <si>
    <t xml:space="preserve"> 1.1 ค่าวัสดุการเกษตร</t>
  </si>
  <si>
    <t xml:space="preserve">   -อาหารข้น</t>
  </si>
  <si>
    <t xml:space="preserve">   -นมผงขาดมันเนยสำหรับลูกโค</t>
  </si>
  <si>
    <t xml:space="preserve">   -ค่าแร่ธาตุ วัคซีน ยา</t>
  </si>
  <si>
    <t xml:space="preserve">   -ค่าเมล็ดพันธุ์หญ้า</t>
  </si>
  <si>
    <t xml:space="preserve">   -ปุ๋ยสำหรับแปลงหญ้า</t>
  </si>
  <si>
    <t xml:space="preserve"> 1.2 แรงงานคน</t>
  </si>
  <si>
    <t xml:space="preserve">   -แรงงานครัวเรือน</t>
  </si>
  <si>
    <t xml:space="preserve">   -แรงงานจ้าง</t>
  </si>
  <si>
    <t xml:space="preserve"> 1.3 ค่าจ้างเตรียมดินแปลงหญ้า</t>
  </si>
  <si>
    <t xml:space="preserve"> 1.4 ค่าไฟฟ้า</t>
  </si>
  <si>
    <t xml:space="preserve"> 1.5 ค่าบริการสัตวแพทย์</t>
  </si>
  <si>
    <t xml:space="preserve"> 1.6 ค่าบริการผสมเทียม</t>
  </si>
  <si>
    <t xml:space="preserve"> 1.7 ค่าซ่อมบำรุง</t>
  </si>
  <si>
    <t xml:space="preserve"> 1.8 ค่าเสียโอกาสเงินทุนระยะสั้น</t>
  </si>
  <si>
    <t xml:space="preserve"> 2. ต้นทุนคงที่</t>
  </si>
  <si>
    <t xml:space="preserve"> 2.1 ค่าเสียโอกาสการใช้ที่ดินของตนเอง</t>
  </si>
  <si>
    <t xml:space="preserve"> 2.2 ค่าเสื่อมราคาแม่โค</t>
  </si>
  <si>
    <t xml:space="preserve"> 2.3 ค่าเสื่อมอุปกรณ์และโรงเรือน</t>
  </si>
  <si>
    <t xml:space="preserve"> 2.4 ค่าเสียโอกาสเงินทุนระยะยาว</t>
  </si>
  <si>
    <t xml:space="preserve"> รวมต้นทุนทั้งหมด(บาท/ฟาร์ม)</t>
  </si>
  <si>
    <t xml:space="preserve"> รายได้ทั้งหมด(บาท/ฟาร์ม)</t>
  </si>
  <si>
    <t xml:space="preserve">  - ขายน้ำนมดิบ</t>
  </si>
  <si>
    <t xml:space="preserve">  - ขายมูลโค</t>
  </si>
  <si>
    <t xml:space="preserve">  - ขายลูกโคเพศผู้</t>
  </si>
  <si>
    <t xml:space="preserve">  - มูลค่าลูกโคเพศเมีย</t>
  </si>
  <si>
    <t xml:space="preserve"> รายได้เหนือต้นทุนเงินสด (บาท/ฟาร์ม)</t>
  </si>
  <si>
    <t xml:space="preserve"> รายได้เหนือต้นทุนผันแปร (บาท/ฟาร์ม)</t>
  </si>
  <si>
    <t xml:space="preserve"> รายได้เหนือต้นทุนทั้งหมด (บาท/ฟาร์ม)</t>
  </si>
  <si>
    <t>รายได้เหนือต้นทุนเงินสด (บาท/กก.)</t>
  </si>
  <si>
    <t xml:space="preserve"> รายได้เหนือต้นทุนผันแปร (บาท/กก.)</t>
  </si>
  <si>
    <t xml:space="preserve"> รายได้เหนือต้นทุนทั้งหมด (บาท/กก.)</t>
  </si>
  <si>
    <t>ค่าบำรุงรักษา</t>
  </si>
  <si>
    <t>ค่าเสียโอกาส/โคนม</t>
  </si>
  <si>
    <t>ค่าบำรุงรักษา/โคนม</t>
  </si>
  <si>
    <t xml:space="preserve"> </t>
  </si>
  <si>
    <t xml:space="preserve">   -ข้าวโพดอ่อนหมัก</t>
  </si>
  <si>
    <t xml:space="preserve">   -ฟางข้าว</t>
  </si>
  <si>
    <t>ค่าเสื่อมราคาแม่โค</t>
  </si>
  <si>
    <t>ต้นทุนเฉลี่ย (บาท/กก.)</t>
  </si>
  <si>
    <t>น้ำนมดิบ</t>
  </si>
  <si>
    <t xml:space="preserve">จำนวนแม่โค </t>
  </si>
  <si>
    <t>(ตัว)</t>
  </si>
  <si>
    <t xml:space="preserve">ให้น้ำนมเฉลี่ย </t>
  </si>
  <si>
    <t>(วัน/ปี)</t>
  </si>
  <si>
    <t xml:space="preserve">ปริมาณน้ำนมเฉลี่ย </t>
  </si>
  <si>
    <t>(กก./วัน)</t>
  </si>
  <si>
    <t>ราคาขายน้ำนม</t>
  </si>
  <si>
    <t>(บาท/กก.)</t>
  </si>
  <si>
    <t>บาท/ตัว</t>
  </si>
  <si>
    <t>ราคา</t>
  </si>
  <si>
    <t>จำนวนลูกโคเพศผู้</t>
  </si>
  <si>
    <t>ตัว</t>
  </si>
  <si>
    <t>จำนวนลูกโคเพศเมีย</t>
  </si>
  <si>
    <t>ปริมาณน้ำนมโค</t>
  </si>
  <si>
    <t>(กก./ปี)</t>
  </si>
  <si>
    <t>จำนวน</t>
  </si>
  <si>
    <t>มูลค่าซื้อ (ต่อหน่วย)</t>
  </si>
  <si>
    <t>รวมมูลค่าซื้อ</t>
  </si>
  <si>
    <t>ค่าอาหารข้น</t>
  </si>
  <si>
    <t>ปริมาณ</t>
  </si>
  <si>
    <t>(กก.วัน)</t>
  </si>
  <si>
    <t>ราคาอาหารข้น</t>
  </si>
  <si>
    <t>จำนวนแม่โค</t>
  </si>
  <si>
    <t>(วัน)</t>
  </si>
  <si>
    <t>จำนวนที่ให้อาหาร</t>
  </si>
  <si>
    <t>อัตราดอกเบี้ยเงินฝากเผื่อเรียก</t>
  </si>
  <si>
    <t>% ต่อปี</t>
  </si>
  <si>
    <t>มูลค่าแม่โคคัดทิ้ง</t>
  </si>
  <si>
    <t>อัตราดอกเบี้ยเงินฝากประจำ</t>
  </si>
  <si>
    <t>จำนวนที่ดิน</t>
  </si>
  <si>
    <t>ไร่</t>
  </si>
  <si>
    <t>อัตราภาษี</t>
  </si>
  <si>
    <t>บาท/ไร่</t>
  </si>
  <si>
    <t>ค่าเช่าที่ดิน</t>
  </si>
  <si>
    <t>แรงงานครัวเรือน</t>
  </si>
  <si>
    <t>(บาท/วัน)</t>
  </si>
  <si>
    <t>แรงงานประจำ</t>
  </si>
  <si>
    <t>แรงงานจ้างเหมา</t>
  </si>
  <si>
    <t>บาท/เดือน</t>
  </si>
  <si>
    <t>เดือน</t>
  </si>
  <si>
    <t>วัน</t>
  </si>
  <si>
    <t>ค่าจ้าง</t>
  </si>
  <si>
    <t>จำนวน (คน)</t>
  </si>
  <si>
    <t>บาท</t>
  </si>
  <si>
    <t>ข้าวโพดอ่อนหมัก</t>
  </si>
  <si>
    <t>ฟางข้าว</t>
  </si>
  <si>
    <t>ราคา (บาท/หน่วย)</t>
  </si>
  <si>
    <t>จำนวน (หน่วย)</t>
  </si>
  <si>
    <r>
      <rPr>
        <sz val="11"/>
        <color rgb="FFFF0000"/>
        <rFont val="Calibri"/>
        <family val="2"/>
        <charset val="222"/>
        <scheme val="minor"/>
      </rPr>
      <t xml:space="preserve">ใส่ข้อมูลในช่อง </t>
    </r>
    <r>
      <rPr>
        <sz val="11"/>
        <color rgb="FFFF0000"/>
        <rFont val="Calibri (Body)"/>
      </rPr>
      <t>สีเหลือง</t>
    </r>
  </si>
  <si>
    <t>การจัดการให้นมและอาหารลูกโคแรกเกิด - หย่านม</t>
  </si>
  <si>
    <t>อายุลูกโค</t>
  </si>
  <si>
    <t>นมแม่โค</t>
  </si>
  <si>
    <t>นมเทียมผสมน้ำ</t>
  </si>
  <si>
    <t>เป้าหมายน้ำหนัก</t>
  </si>
  <si>
    <t>แรกเกิด</t>
  </si>
  <si>
    <t>น้ำนมเหลือง</t>
  </si>
  <si>
    <t>-</t>
  </si>
  <si>
    <t>อายุ</t>
  </si>
  <si>
    <t>28-35</t>
  </si>
  <si>
    <t>กก.</t>
  </si>
  <si>
    <t>จำนวนวัน</t>
  </si>
  <si>
    <t>รวมจำนวนอาหารที่ให้</t>
  </si>
  <si>
    <t>ราคานมเทียม</t>
  </si>
  <si>
    <t>บาท/กก</t>
  </si>
  <si>
    <t>กก./วัน</t>
  </si>
  <si>
    <t>จำนวนวันที่ให้</t>
  </si>
  <si>
    <t>สัปดาห์</t>
  </si>
  <si>
    <t>1 สัปดาห์</t>
  </si>
  <si>
    <t>1 เดือน</t>
  </si>
  <si>
    <t>2-4 สัปดาห์</t>
  </si>
  <si>
    <t>5-8 สัปดาห์</t>
  </si>
  <si>
    <t>9 สัปดาห์ (หย่านม)</t>
  </si>
  <si>
    <t>นมแม่ 3-4 กก./วัน</t>
  </si>
  <si>
    <t>อาหารข้นเฉลี่ย</t>
  </si>
  <si>
    <t>2 เดือน</t>
  </si>
  <si>
    <t>3 เดือน</t>
  </si>
  <si>
    <t>45-65</t>
  </si>
  <si>
    <t>60-80</t>
  </si>
  <si>
    <t>80-100</t>
  </si>
  <si>
    <t>รวมปริมาณนมเทียม</t>
  </si>
  <si>
    <t>ปริมาณนมเทียม</t>
  </si>
  <si>
    <t>รวม</t>
  </si>
  <si>
    <t>ค่านม</t>
  </si>
  <si>
    <t>การจัดการเลี้ยงดูโครุ่น (โคสาวอายุ 3 เดือน - ผสมพันธุ์)</t>
  </si>
  <si>
    <t>3-4 เดือน</t>
  </si>
  <si>
    <t>4-6 เดือน</t>
  </si>
  <si>
    <t>6-8 เดือน</t>
  </si>
  <si>
    <t>8-10 เดือน</t>
  </si>
  <si>
    <t>10-12 เดือน</t>
  </si>
  <si>
    <t>12-15 เดือน</t>
  </si>
  <si>
    <t>15-20 เดือน</t>
  </si>
  <si>
    <t>% โปรตีน</t>
  </si>
  <si>
    <t>16-18%</t>
  </si>
  <si>
    <t>ปริมาณอาหารข้นเฉลี่ย</t>
  </si>
  <si>
    <t>อาหารหยาบ</t>
  </si>
  <si>
    <t>นน เป้าหมาย</t>
  </si>
  <si>
    <t>ช่วงอายุ</t>
  </si>
  <si>
    <t>110-130</t>
  </si>
  <si>
    <t>140-170</t>
  </si>
  <si>
    <t>160-200</t>
  </si>
  <si>
    <t>200-260</t>
  </si>
  <si>
    <t>250-300</t>
  </si>
  <si>
    <t>280-350</t>
  </si>
  <si>
    <t>400-450</t>
  </si>
  <si>
    <t>ปริมาณอาหารข้น</t>
  </si>
  <si>
    <t>ปริมาณอาหารหยาบ</t>
  </si>
  <si>
    <t>ราคาอาหารหยาบ</t>
  </si>
  <si>
    <t>(กก.)</t>
  </si>
  <si>
    <t xml:space="preserve">                                </t>
  </si>
  <si>
    <t>รวมค่าใช้จ่ายอาหารข้น</t>
  </si>
  <si>
    <t>รวมค่าใช้จ่ายอาหารหยาบ</t>
  </si>
  <si>
    <t>ราคาเฉลี่ย</t>
  </si>
  <si>
    <t>บาท/กก.</t>
  </si>
  <si>
    <t>การจัดการเลี้ยงดูโครุ่น (โคสาวท้อง - คลอดลูก)</t>
  </si>
  <si>
    <t>20-24 เดือน</t>
  </si>
  <si>
    <t>20 เดือน - ท้อง 8 เดือน</t>
  </si>
  <si>
    <t>ท้อง 8 เดือน 2 สัปดาห์ก่อนคลอด</t>
  </si>
  <si>
    <t>ท้องแก่ 2 สัปดาห์ก่อนคลอด</t>
  </si>
  <si>
    <t>450-550</t>
  </si>
  <si>
    <t>ต่อนม 1 กก.</t>
  </si>
  <si>
    <t>นมผงเลี้ยงลูกวัว</t>
  </si>
  <si>
    <t>บาท/ถุง</t>
  </si>
  <si>
    <t>เฉลี่ย</t>
  </si>
  <si>
    <t>อัตราส่วนผสม</t>
  </si>
  <si>
    <t>นมผง</t>
  </si>
  <si>
    <t>กรัม</t>
  </si>
  <si>
    <t>ลิตร</t>
  </si>
  <si>
    <t>อาหารลูกดค</t>
  </si>
  <si>
    <t>ราคาอาหารวัวนมสาว โปรตีน 16%</t>
  </si>
  <si>
    <t>ราคาอาหารวัวนมระยะให้นม โปรตีน 16%</t>
  </si>
  <si>
    <t>ราคาอาหารวัวนมระยะให้นม โปรตีน 18%</t>
  </si>
  <si>
    <t>ราคาอาหารวัวนมระยะให้นม โปรตีน 21%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</si>
</sst>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sz val="11"/>
      <color rgb="FFFF0000"/>
      <name val="Calibri"/>
      <family val="2"/>
      <charset val="222"/>
      <scheme val="minor"/>
    </font>
    <font>
      <sz val="11"/>
      <color rgb="FFFF0000"/>
      <name val="Calibri (Body)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222"/>
      <scheme val="minor"/>
    </font>
    <font>
      <b/>
      <sz val="16"/>
      <color rgb="FFFF0000"/>
      <name val="Calibri"/>
      <family val="2"/>
      <scheme val="minor"/>
    </font>
    <font>
      <sz val="8"/>
      <name val="Calibri"/>
      <family val="2"/>
      <charset val="22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4" fontId="1" fillId="0" borderId="4" xfId="0" applyNumberFormat="1" applyFont="1" applyBorder="1" applyAlignment="1">
      <alignment wrapText="1"/>
    </xf>
    <xf numFmtId="0" fontId="1" fillId="0" borderId="0" xfId="0" applyFont="1"/>
    <xf numFmtId="0" fontId="1" fillId="0" borderId="5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164" fontId="1" fillId="0" borderId="0" xfId="1" applyNumberFormat="1" applyFont="1"/>
    <xf numFmtId="0" fontId="1" fillId="2" borderId="0" xfId="0" applyFont="1" applyFill="1"/>
    <xf numFmtId="4" fontId="2" fillId="3" borderId="1" xfId="0" applyNumberFormat="1" applyFont="1" applyFill="1" applyBorder="1" applyAlignment="1">
      <alignment wrapText="1"/>
    </xf>
    <xf numFmtId="0" fontId="1" fillId="0" borderId="1" xfId="0" applyFont="1" applyBorder="1"/>
    <xf numFmtId="43" fontId="1" fillId="0" borderId="4" xfId="1" applyFont="1" applyBorder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center"/>
    </xf>
    <xf numFmtId="3" fontId="2" fillId="0" borderId="4" xfId="0" applyNumberFormat="1" applyFont="1" applyFill="1" applyBorder="1" applyAlignment="1">
      <alignment wrapText="1"/>
    </xf>
    <xf numFmtId="4" fontId="2" fillId="0" borderId="4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3" fontId="2" fillId="0" borderId="1" xfId="0" applyNumberFormat="1" applyFont="1" applyFill="1" applyBorder="1" applyAlignment="1">
      <alignment wrapText="1"/>
    </xf>
    <xf numFmtId="164" fontId="1" fillId="0" borderId="0" xfId="1" applyNumberFormat="1" applyFont="1" applyFill="1"/>
    <xf numFmtId="0" fontId="1" fillId="0" borderId="0" xfId="0" applyFont="1" applyFill="1"/>
    <xf numFmtId="164" fontId="1" fillId="0" borderId="0" xfId="0" applyNumberFormat="1" applyFont="1" applyFill="1"/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1" fillId="2" borderId="1" xfId="0" applyFont="1" applyFill="1" applyBorder="1"/>
    <xf numFmtId="164" fontId="1" fillId="2" borderId="0" xfId="1" applyNumberFormat="1" applyFont="1" applyFill="1"/>
    <xf numFmtId="3" fontId="2" fillId="2" borderId="4" xfId="0" applyNumberFormat="1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164" fontId="1" fillId="2" borderId="1" xfId="1" applyNumberFormat="1" applyFont="1" applyFill="1" applyBorder="1"/>
    <xf numFmtId="164" fontId="1" fillId="0" borderId="1" xfId="1" applyNumberFormat="1" applyFont="1" applyBorder="1"/>
    <xf numFmtId="0" fontId="4" fillId="0" borderId="0" xfId="0" applyFont="1" applyAlignment="1">
      <alignment horizontal="left"/>
    </xf>
    <xf numFmtId="0" fontId="6" fillId="0" borderId="0" xfId="0" applyFont="1"/>
    <xf numFmtId="0" fontId="10" fillId="5" borderId="0" xfId="0" applyFont="1" applyFill="1"/>
    <xf numFmtId="0" fontId="8" fillId="5" borderId="0" xfId="0" applyFont="1" applyFill="1" applyAlignment="1">
      <alignment horizontal="center"/>
    </xf>
    <xf numFmtId="0" fontId="11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/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" fontId="0" fillId="4" borderId="1" xfId="0" applyNumberFormat="1" applyFill="1" applyBorder="1"/>
    <xf numFmtId="2" fontId="8" fillId="5" borderId="0" xfId="0" applyNumberFormat="1" applyFont="1" applyFill="1"/>
    <xf numFmtId="0" fontId="0" fillId="6" borderId="0" xfId="0" applyFill="1" applyAlignment="1">
      <alignment horizontal="center"/>
    </xf>
    <xf numFmtId="2" fontId="8" fillId="5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8" fillId="5" borderId="0" xfId="1" applyNumberFormat="1" applyFont="1" applyFill="1"/>
    <xf numFmtId="165" fontId="8" fillId="5" borderId="0" xfId="1" applyNumberFormat="1" applyFont="1" applyFill="1"/>
    <xf numFmtId="0" fontId="0" fillId="4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B1176-0253-1641-8CAA-7D9EB9D85466}">
  <sheetPr>
    <tabColor rgb="FFFF0000"/>
  </sheetPr>
  <dimension ref="A1:O13"/>
  <sheetViews>
    <sheetView workbookViewId="0">
      <selection activeCell="I16" sqref="I16"/>
    </sheetView>
  </sheetViews>
  <sheetFormatPr defaultColWidth="8.81640625" defaultRowHeight="24"/>
  <cols>
    <col min="1" max="1" width="13.6328125" style="4" bestFit="1" customWidth="1"/>
    <col min="2" max="2" width="10.1796875" style="4" bestFit="1" customWidth="1"/>
    <col min="3" max="4" width="9.81640625" style="4" customWidth="1"/>
    <col min="5" max="5" width="11.36328125" style="4" bestFit="1" customWidth="1"/>
    <col min="6" max="6" width="11.1796875" style="4" bestFit="1" customWidth="1"/>
    <col min="7" max="7" width="11.6328125" style="4" customWidth="1"/>
    <col min="8" max="8" width="9.81640625" style="4" customWidth="1"/>
    <col min="9" max="9" width="14.1796875" style="4" customWidth="1"/>
    <col min="10" max="10" width="14.81640625" style="4" customWidth="1"/>
    <col min="11" max="11" width="14.1796875" style="4" customWidth="1"/>
    <col min="12" max="12" width="13.1796875" style="4" customWidth="1"/>
    <col min="13" max="13" width="12.1796875" style="4" customWidth="1"/>
    <col min="14" max="14" width="14.6328125" style="4" customWidth="1"/>
    <col min="15" max="15" width="8.81640625" style="4"/>
  </cols>
  <sheetData>
    <row r="1" spans="1:15" s="8" customFormat="1" ht="48">
      <c r="A1" s="9" t="s">
        <v>0</v>
      </c>
      <c r="B1" s="10" t="s">
        <v>81</v>
      </c>
      <c r="C1" s="10" t="s">
        <v>80</v>
      </c>
      <c r="D1" s="10" t="s">
        <v>82</v>
      </c>
      <c r="E1" s="10" t="s">
        <v>1</v>
      </c>
      <c r="F1" s="10" t="s">
        <v>2</v>
      </c>
      <c r="G1" s="10" t="s">
        <v>3</v>
      </c>
      <c r="H1" s="10" t="s">
        <v>4</v>
      </c>
      <c r="I1" s="9" t="s">
        <v>5</v>
      </c>
      <c r="J1" s="11" t="s">
        <v>16</v>
      </c>
      <c r="K1" s="11" t="s">
        <v>17</v>
      </c>
      <c r="L1" s="12" t="s">
        <v>57</v>
      </c>
      <c r="M1" s="16" t="s">
        <v>56</v>
      </c>
      <c r="N1" s="16" t="s">
        <v>58</v>
      </c>
      <c r="O1" s="16"/>
    </row>
    <row r="2" spans="1:15">
      <c r="A2" s="13" t="s">
        <v>6</v>
      </c>
      <c r="B2" s="38"/>
      <c r="C2" s="38"/>
      <c r="D2" s="27">
        <f>B2*C2</f>
        <v>0</v>
      </c>
      <c r="E2" s="35"/>
      <c r="F2" s="38"/>
      <c r="G2" s="28" t="e">
        <f>(B2-F2)/E2</f>
        <v>#DIV/0!</v>
      </c>
      <c r="H2" s="34"/>
      <c r="I2" s="29" t="e">
        <f>G2*H2</f>
        <v>#DIV/0!</v>
      </c>
      <c r="J2" s="28">
        <f>(B2+F2)/2</f>
        <v>0</v>
      </c>
      <c r="K2" s="28">
        <f>J2*$K$13%</f>
        <v>0</v>
      </c>
      <c r="L2" s="30">
        <f>K2*H2</f>
        <v>0</v>
      </c>
      <c r="M2" s="31"/>
      <c r="N2" s="32"/>
    </row>
    <row r="3" spans="1:15">
      <c r="A3" s="13" t="s">
        <v>7</v>
      </c>
      <c r="B3" s="38"/>
      <c r="C3" s="38"/>
      <c r="D3" s="27">
        <f t="shared" ref="D3:D12" si="0">B3*C3</f>
        <v>0</v>
      </c>
      <c r="E3" s="35"/>
      <c r="F3" s="38"/>
      <c r="G3" s="28" t="e">
        <f t="shared" ref="G3:G10" si="1">(B3-F3)/E3</f>
        <v>#DIV/0!</v>
      </c>
      <c r="H3" s="34"/>
      <c r="I3" s="29" t="e">
        <f t="shared" ref="I3:I10" si="2">G3*H3</f>
        <v>#DIV/0!</v>
      </c>
      <c r="J3" s="28">
        <f t="shared" ref="J3:J10" si="3">(B3+F3)/2</f>
        <v>0</v>
      </c>
      <c r="K3" s="28">
        <f t="shared" ref="K3:K10" si="4">J3*$K$13%</f>
        <v>0</v>
      </c>
      <c r="L3" s="30">
        <f t="shared" ref="L3:L10" si="5">K3*H3</f>
        <v>0</v>
      </c>
      <c r="M3" s="31"/>
      <c r="N3" s="32"/>
    </row>
    <row r="4" spans="1:15">
      <c r="A4" s="13" t="s">
        <v>8</v>
      </c>
      <c r="B4" s="38"/>
      <c r="C4" s="38"/>
      <c r="D4" s="27">
        <f t="shared" si="0"/>
        <v>0</v>
      </c>
      <c r="E4" s="35"/>
      <c r="F4" s="38"/>
      <c r="G4" s="28" t="e">
        <f t="shared" si="1"/>
        <v>#DIV/0!</v>
      </c>
      <c r="H4" s="34"/>
      <c r="I4" s="29" t="e">
        <f t="shared" si="2"/>
        <v>#DIV/0!</v>
      </c>
      <c r="J4" s="28">
        <f t="shared" si="3"/>
        <v>0</v>
      </c>
      <c r="K4" s="28">
        <f t="shared" si="4"/>
        <v>0</v>
      </c>
      <c r="L4" s="30">
        <f t="shared" si="5"/>
        <v>0</v>
      </c>
      <c r="M4" s="31"/>
      <c r="N4" s="32"/>
    </row>
    <row r="5" spans="1:15">
      <c r="A5" s="13" t="s">
        <v>9</v>
      </c>
      <c r="B5" s="38"/>
      <c r="C5" s="38"/>
      <c r="D5" s="27">
        <f t="shared" si="0"/>
        <v>0</v>
      </c>
      <c r="E5" s="35"/>
      <c r="F5" s="38"/>
      <c r="G5" s="28" t="e">
        <f t="shared" si="1"/>
        <v>#DIV/0!</v>
      </c>
      <c r="H5" s="34"/>
      <c r="I5" s="29" t="e">
        <f t="shared" si="2"/>
        <v>#DIV/0!</v>
      </c>
      <c r="J5" s="28">
        <f t="shared" si="3"/>
        <v>0</v>
      </c>
      <c r="K5" s="28">
        <f t="shared" si="4"/>
        <v>0</v>
      </c>
      <c r="L5" s="30">
        <f t="shared" si="5"/>
        <v>0</v>
      </c>
      <c r="M5" s="31"/>
      <c r="N5" s="32"/>
    </row>
    <row r="6" spans="1:15">
      <c r="A6" s="13" t="s">
        <v>10</v>
      </c>
      <c r="B6" s="38"/>
      <c r="C6" s="38"/>
      <c r="D6" s="27">
        <f t="shared" si="0"/>
        <v>0</v>
      </c>
      <c r="E6" s="35"/>
      <c r="F6" s="38"/>
      <c r="G6" s="28" t="e">
        <f t="shared" si="1"/>
        <v>#DIV/0!</v>
      </c>
      <c r="H6" s="34"/>
      <c r="I6" s="29" t="e">
        <f t="shared" si="2"/>
        <v>#DIV/0!</v>
      </c>
      <c r="J6" s="28">
        <f t="shared" si="3"/>
        <v>0</v>
      </c>
      <c r="K6" s="28">
        <f t="shared" si="4"/>
        <v>0</v>
      </c>
      <c r="L6" s="30">
        <f t="shared" si="5"/>
        <v>0</v>
      </c>
      <c r="M6" s="37"/>
      <c r="N6" s="33">
        <f>M6*H6</f>
        <v>0</v>
      </c>
    </row>
    <row r="7" spans="1:15">
      <c r="A7" s="13" t="s">
        <v>11</v>
      </c>
      <c r="B7" s="38"/>
      <c r="C7" s="38"/>
      <c r="D7" s="27">
        <f t="shared" si="0"/>
        <v>0</v>
      </c>
      <c r="E7" s="35"/>
      <c r="F7" s="38"/>
      <c r="G7" s="28" t="e">
        <f t="shared" si="1"/>
        <v>#DIV/0!</v>
      </c>
      <c r="H7" s="34"/>
      <c r="I7" s="29" t="e">
        <f t="shared" si="2"/>
        <v>#DIV/0!</v>
      </c>
      <c r="J7" s="28">
        <f t="shared" si="3"/>
        <v>0</v>
      </c>
      <c r="K7" s="28">
        <f t="shared" si="4"/>
        <v>0</v>
      </c>
      <c r="L7" s="30">
        <f t="shared" si="5"/>
        <v>0</v>
      </c>
      <c r="M7" s="37"/>
      <c r="N7" s="33">
        <f t="shared" ref="N7:N10" si="6">M7*H7</f>
        <v>0</v>
      </c>
    </row>
    <row r="8" spans="1:15">
      <c r="A8" s="13" t="s">
        <v>12</v>
      </c>
      <c r="B8" s="38"/>
      <c r="C8" s="38"/>
      <c r="D8" s="27">
        <f t="shared" si="0"/>
        <v>0</v>
      </c>
      <c r="E8" s="35"/>
      <c r="F8" s="38"/>
      <c r="G8" s="28" t="e">
        <f t="shared" si="1"/>
        <v>#DIV/0!</v>
      </c>
      <c r="H8" s="34"/>
      <c r="I8" s="29" t="e">
        <f t="shared" si="2"/>
        <v>#DIV/0!</v>
      </c>
      <c r="J8" s="28">
        <f t="shared" si="3"/>
        <v>0</v>
      </c>
      <c r="K8" s="28">
        <f t="shared" si="4"/>
        <v>0</v>
      </c>
      <c r="L8" s="30">
        <f t="shared" si="5"/>
        <v>0</v>
      </c>
      <c r="M8" s="37"/>
      <c r="N8" s="33">
        <f t="shared" si="6"/>
        <v>0</v>
      </c>
    </row>
    <row r="9" spans="1:15">
      <c r="A9" s="13" t="s">
        <v>13</v>
      </c>
      <c r="B9" s="38"/>
      <c r="C9" s="38"/>
      <c r="D9" s="27">
        <f t="shared" si="0"/>
        <v>0</v>
      </c>
      <c r="E9" s="35"/>
      <c r="F9" s="38"/>
      <c r="G9" s="28" t="e">
        <f t="shared" si="1"/>
        <v>#DIV/0!</v>
      </c>
      <c r="H9" s="34"/>
      <c r="I9" s="29" t="e">
        <f t="shared" si="2"/>
        <v>#DIV/0!</v>
      </c>
      <c r="J9" s="28">
        <f t="shared" si="3"/>
        <v>0</v>
      </c>
      <c r="K9" s="28">
        <f t="shared" si="4"/>
        <v>0</v>
      </c>
      <c r="L9" s="30">
        <f t="shared" si="5"/>
        <v>0</v>
      </c>
      <c r="M9" s="37"/>
      <c r="N9" s="33">
        <f t="shared" si="6"/>
        <v>0</v>
      </c>
    </row>
    <row r="10" spans="1:15">
      <c r="A10" s="13" t="s">
        <v>14</v>
      </c>
      <c r="B10" s="38"/>
      <c r="C10" s="38"/>
      <c r="D10" s="27">
        <f t="shared" si="0"/>
        <v>0</v>
      </c>
      <c r="E10" s="35"/>
      <c r="F10" s="38"/>
      <c r="G10" s="28" t="e">
        <f t="shared" si="1"/>
        <v>#DIV/0!</v>
      </c>
      <c r="H10" s="34"/>
      <c r="I10" s="29" t="e">
        <f t="shared" si="2"/>
        <v>#DIV/0!</v>
      </c>
      <c r="J10" s="28">
        <f t="shared" si="3"/>
        <v>0</v>
      </c>
      <c r="K10" s="28">
        <f t="shared" si="4"/>
        <v>0</v>
      </c>
      <c r="L10" s="30">
        <f t="shared" si="5"/>
        <v>0</v>
      </c>
      <c r="M10" s="37"/>
      <c r="N10" s="33">
        <f t="shared" si="6"/>
        <v>0</v>
      </c>
    </row>
    <row r="11" spans="1:15">
      <c r="A11" s="13" t="s">
        <v>15</v>
      </c>
      <c r="B11" s="14"/>
      <c r="C11" s="14"/>
      <c r="D11" s="14"/>
      <c r="E11" s="14"/>
      <c r="F11" s="14" t="s">
        <v>0</v>
      </c>
      <c r="G11" s="14" t="s">
        <v>0</v>
      </c>
      <c r="H11" s="15" t="s">
        <v>0</v>
      </c>
      <c r="I11" s="19" t="e">
        <f>SUM(I2:I10)</f>
        <v>#DIV/0!</v>
      </c>
      <c r="J11" s="14" t="s">
        <v>0</v>
      </c>
      <c r="K11" s="14" t="s">
        <v>0</v>
      </c>
      <c r="L11" s="19">
        <f>SUM(L2:L10)</f>
        <v>0</v>
      </c>
      <c r="M11" s="17"/>
      <c r="N11" s="19">
        <f>SUM(N2:N10)</f>
        <v>0</v>
      </c>
    </row>
    <row r="12" spans="1:15">
      <c r="A12" s="20" t="s">
        <v>62</v>
      </c>
      <c r="B12" s="42"/>
      <c r="C12" s="36"/>
      <c r="D12" s="27">
        <f t="shared" si="0"/>
        <v>0</v>
      </c>
      <c r="E12" s="36"/>
      <c r="F12" s="43">
        <f>C12*B13</f>
        <v>0</v>
      </c>
      <c r="G12" s="19" t="e">
        <f>(D12-F12)/E12</f>
        <v>#DIV/0!</v>
      </c>
    </row>
    <row r="13" spans="1:15">
      <c r="A13" s="20" t="s">
        <v>92</v>
      </c>
      <c r="B13" s="42"/>
      <c r="C13" s="20"/>
      <c r="D13" s="20"/>
      <c r="E13" s="20"/>
      <c r="F13" s="20"/>
      <c r="G13" s="20"/>
      <c r="J13" s="4" t="s">
        <v>93</v>
      </c>
      <c r="K13" s="18"/>
      <c r="L13" s="4" t="s">
        <v>91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38"/>
  <sheetViews>
    <sheetView workbookViewId="0">
      <selection activeCell="L9" sqref="L9"/>
    </sheetView>
  </sheetViews>
  <sheetFormatPr defaultColWidth="8.81640625" defaultRowHeight="14.5"/>
  <cols>
    <col min="1" max="1" width="31" customWidth="1"/>
    <col min="2" max="2" width="13.453125" customWidth="1"/>
    <col min="3" max="3" width="13.6328125" customWidth="1"/>
    <col min="4" max="4" width="13.36328125" customWidth="1"/>
    <col min="6" max="6" width="16.6328125" customWidth="1"/>
    <col min="7" max="11" width="13.81640625" customWidth="1"/>
  </cols>
  <sheetData>
    <row r="1" spans="1:11" ht="24">
      <c r="A1" s="5" t="s">
        <v>18</v>
      </c>
      <c r="B1" s="58" t="s">
        <v>19</v>
      </c>
      <c r="C1" s="58"/>
      <c r="D1" s="59"/>
      <c r="F1" s="45" t="s">
        <v>113</v>
      </c>
    </row>
    <row r="2" spans="1:11" ht="24">
      <c r="A2" s="6" t="s">
        <v>0</v>
      </c>
      <c r="B2" s="7" t="s">
        <v>20</v>
      </c>
      <c r="C2" s="7" t="s">
        <v>21</v>
      </c>
      <c r="D2" s="7" t="s">
        <v>22</v>
      </c>
    </row>
    <row r="3" spans="1:11" ht="24">
      <c r="A3" s="1" t="s">
        <v>23</v>
      </c>
      <c r="B3" s="3">
        <f>SUM(B5:B19)</f>
        <v>0</v>
      </c>
      <c r="C3" s="3">
        <f>SUM(C5:C19)</f>
        <v>0</v>
      </c>
      <c r="D3" s="3">
        <f>B3+C3</f>
        <v>0</v>
      </c>
      <c r="F3" s="39"/>
      <c r="G3" s="39" t="s">
        <v>84</v>
      </c>
      <c r="H3" s="39" t="s">
        <v>86</v>
      </c>
      <c r="I3" s="39" t="s">
        <v>87</v>
      </c>
      <c r="J3" s="39" t="s">
        <v>89</v>
      </c>
    </row>
    <row r="4" spans="1:11" ht="24">
      <c r="A4" s="1" t="s">
        <v>24</v>
      </c>
      <c r="B4" s="2" t="s">
        <v>0</v>
      </c>
      <c r="C4" s="2" t="s">
        <v>0</v>
      </c>
      <c r="D4" s="3" t="s">
        <v>59</v>
      </c>
      <c r="F4" s="39"/>
      <c r="G4" s="39" t="s">
        <v>85</v>
      </c>
      <c r="H4" s="39" t="s">
        <v>72</v>
      </c>
      <c r="I4" s="39" t="s">
        <v>66</v>
      </c>
      <c r="J4" s="39" t="s">
        <v>88</v>
      </c>
    </row>
    <row r="5" spans="1:11" ht="24">
      <c r="A5" s="1" t="s">
        <v>25</v>
      </c>
      <c r="B5" s="3">
        <f>G5*H5*I5*J5</f>
        <v>0</v>
      </c>
      <c r="C5" s="2">
        <v>0</v>
      </c>
      <c r="D5" s="3">
        <f t="shared" ref="D5:D28" si="0">B5+C5</f>
        <v>0</v>
      </c>
      <c r="F5" s="39" t="s">
        <v>83</v>
      </c>
      <c r="G5" s="40"/>
      <c r="H5" s="40"/>
      <c r="I5" s="40"/>
      <c r="J5" s="40"/>
    </row>
    <row r="6" spans="1:11" ht="24">
      <c r="A6" s="1" t="s">
        <v>26</v>
      </c>
      <c r="B6" s="3">
        <v>0</v>
      </c>
      <c r="C6" s="2">
        <v>0</v>
      </c>
      <c r="D6" s="3">
        <f t="shared" si="0"/>
        <v>0</v>
      </c>
    </row>
    <row r="7" spans="1:11" ht="24">
      <c r="A7" s="1" t="s">
        <v>27</v>
      </c>
      <c r="B7" s="3">
        <v>0</v>
      </c>
      <c r="C7" s="2">
        <v>0</v>
      </c>
      <c r="D7" s="3">
        <f t="shared" si="0"/>
        <v>0</v>
      </c>
    </row>
    <row r="8" spans="1:11" ht="24">
      <c r="A8" s="1" t="s">
        <v>28</v>
      </c>
      <c r="B8" s="3">
        <v>0</v>
      </c>
      <c r="C8" s="2">
        <v>0</v>
      </c>
      <c r="D8" s="3">
        <f t="shared" si="0"/>
        <v>0</v>
      </c>
    </row>
    <row r="9" spans="1:11" ht="24">
      <c r="A9" s="1" t="s">
        <v>29</v>
      </c>
      <c r="B9" s="3">
        <v>0</v>
      </c>
      <c r="C9" s="2">
        <v>0</v>
      </c>
      <c r="D9" s="3">
        <f t="shared" si="0"/>
        <v>0</v>
      </c>
      <c r="F9" s="22"/>
      <c r="G9" s="22" t="s">
        <v>112</v>
      </c>
      <c r="H9" s="22" t="s">
        <v>111</v>
      </c>
      <c r="I9" s="22"/>
      <c r="J9" s="22"/>
    </row>
    <row r="10" spans="1:11" ht="24">
      <c r="A10" s="1" t="s">
        <v>60</v>
      </c>
      <c r="B10" s="3">
        <f>G10*H10</f>
        <v>0</v>
      </c>
      <c r="C10" s="2">
        <v>0</v>
      </c>
      <c r="D10" s="3">
        <f t="shared" si="0"/>
        <v>0</v>
      </c>
      <c r="F10" s="22" t="s">
        <v>109</v>
      </c>
      <c r="G10" s="40"/>
      <c r="H10" s="40"/>
      <c r="I10" s="22"/>
      <c r="J10" s="22"/>
    </row>
    <row r="11" spans="1:11" ht="24">
      <c r="A11" s="1" t="s">
        <v>61</v>
      </c>
      <c r="B11" s="3">
        <f>G11*H11</f>
        <v>0</v>
      </c>
      <c r="C11" s="2">
        <v>0</v>
      </c>
      <c r="D11" s="3">
        <f t="shared" si="0"/>
        <v>0</v>
      </c>
      <c r="F11" s="22" t="s">
        <v>110</v>
      </c>
      <c r="G11" s="40"/>
      <c r="H11" s="40"/>
      <c r="I11" s="39"/>
      <c r="J11" s="22"/>
    </row>
    <row r="12" spans="1:11" ht="24">
      <c r="A12" s="1" t="s">
        <v>30</v>
      </c>
      <c r="B12" s="3">
        <v>0</v>
      </c>
      <c r="C12" s="2">
        <v>0</v>
      </c>
      <c r="D12" s="3" t="s">
        <v>59</v>
      </c>
      <c r="F12" s="22"/>
      <c r="G12" s="39" t="s">
        <v>107</v>
      </c>
      <c r="H12" s="39" t="s">
        <v>106</v>
      </c>
      <c r="I12" s="39"/>
      <c r="J12" s="39" t="s">
        <v>80</v>
      </c>
      <c r="K12" s="22"/>
    </row>
    <row r="13" spans="1:11" ht="24">
      <c r="A13" s="1" t="s">
        <v>31</v>
      </c>
      <c r="B13" s="3">
        <v>0</v>
      </c>
      <c r="C13" s="2">
        <f>G13*H13*J13</f>
        <v>0</v>
      </c>
      <c r="D13" s="3">
        <f t="shared" si="0"/>
        <v>0</v>
      </c>
      <c r="F13" s="22" t="s">
        <v>99</v>
      </c>
      <c r="G13" s="40"/>
      <c r="H13" s="40"/>
      <c r="I13" s="44" t="s">
        <v>100</v>
      </c>
      <c r="J13" s="40"/>
      <c r="K13" s="22" t="s">
        <v>105</v>
      </c>
    </row>
    <row r="14" spans="1:11" ht="24">
      <c r="A14" s="1" t="s">
        <v>32</v>
      </c>
      <c r="B14" s="3">
        <f>G14*H14*J14+H15</f>
        <v>0</v>
      </c>
      <c r="C14" s="2">
        <v>0</v>
      </c>
      <c r="D14" s="3">
        <f t="shared" si="0"/>
        <v>0</v>
      </c>
      <c r="F14" s="22" t="s">
        <v>101</v>
      </c>
      <c r="G14" s="40"/>
      <c r="H14" s="40"/>
      <c r="I14" s="22" t="s">
        <v>103</v>
      </c>
      <c r="J14" s="40"/>
      <c r="K14" s="22" t="s">
        <v>104</v>
      </c>
    </row>
    <row r="15" spans="1:11" ht="24">
      <c r="A15" s="1" t="s">
        <v>33</v>
      </c>
      <c r="B15" s="3">
        <v>0</v>
      </c>
      <c r="C15" s="2">
        <v>0</v>
      </c>
      <c r="D15" s="3">
        <f t="shared" si="0"/>
        <v>0</v>
      </c>
      <c r="F15" s="22" t="s">
        <v>102</v>
      </c>
      <c r="G15" s="22"/>
      <c r="H15" s="41"/>
      <c r="I15" s="22" t="s">
        <v>108</v>
      </c>
      <c r="J15" s="22"/>
      <c r="K15" s="22"/>
    </row>
    <row r="16" spans="1:11" ht="24">
      <c r="A16" s="1" t="s">
        <v>34</v>
      </c>
      <c r="B16" s="3">
        <v>0</v>
      </c>
      <c r="C16" s="2">
        <v>0</v>
      </c>
      <c r="D16" s="3">
        <f t="shared" si="0"/>
        <v>0</v>
      </c>
    </row>
    <row r="17" spans="1:11" ht="24">
      <c r="A17" s="1" t="s">
        <v>35</v>
      </c>
      <c r="B17" s="3">
        <v>0</v>
      </c>
      <c r="C17" s="2">
        <v>0</v>
      </c>
      <c r="D17" s="3">
        <f t="shared" si="0"/>
        <v>0</v>
      </c>
    </row>
    <row r="18" spans="1:11" ht="24">
      <c r="A18" s="1" t="s">
        <v>36</v>
      </c>
      <c r="B18" s="3">
        <v>0</v>
      </c>
      <c r="C18" s="2">
        <v>0</v>
      </c>
      <c r="D18" s="3">
        <f t="shared" si="0"/>
        <v>0</v>
      </c>
    </row>
    <row r="19" spans="1:11" ht="24">
      <c r="A19" s="1" t="s">
        <v>37</v>
      </c>
      <c r="B19" s="3">
        <f>'ค่าเสื่อม-Practice'!N11</f>
        <v>0</v>
      </c>
      <c r="C19" s="2">
        <v>0</v>
      </c>
      <c r="D19" s="3">
        <f t="shared" si="0"/>
        <v>0</v>
      </c>
    </row>
    <row r="20" spans="1:11" ht="24">
      <c r="A20" s="1" t="s">
        <v>38</v>
      </c>
      <c r="B20" s="3">
        <v>0</v>
      </c>
      <c r="C20" s="2">
        <f>B3*G20%</f>
        <v>0</v>
      </c>
      <c r="D20" s="3">
        <f t="shared" si="0"/>
        <v>0</v>
      </c>
      <c r="F20" s="23" t="s">
        <v>90</v>
      </c>
      <c r="G20" s="26"/>
      <c r="H20" s="23" t="s">
        <v>91</v>
      </c>
    </row>
    <row r="21" spans="1:11" ht="24">
      <c r="A21" s="1" t="s">
        <v>39</v>
      </c>
      <c r="B21" s="2">
        <f>SUM(B22:B25)</f>
        <v>0</v>
      </c>
      <c r="C21" s="2" t="e">
        <f>SUM(C22:C25)</f>
        <v>#DIV/0!</v>
      </c>
      <c r="D21" s="3" t="e">
        <f t="shared" si="0"/>
        <v>#DIV/0!</v>
      </c>
    </row>
    <row r="22" spans="1:11" ht="48">
      <c r="A22" s="1" t="s">
        <v>40</v>
      </c>
      <c r="B22" s="2">
        <f>G22*G23</f>
        <v>0</v>
      </c>
      <c r="C22" s="3">
        <f>G22*G24</f>
        <v>0</v>
      </c>
      <c r="D22" s="3">
        <f t="shared" si="0"/>
        <v>0</v>
      </c>
      <c r="F22" s="23" t="s">
        <v>94</v>
      </c>
      <c r="G22" s="26"/>
      <c r="H22" s="24" t="s">
        <v>95</v>
      </c>
    </row>
    <row r="23" spans="1:11" ht="24">
      <c r="A23" s="1" t="s">
        <v>41</v>
      </c>
      <c r="B23" s="2">
        <v>0</v>
      </c>
      <c r="C23" s="3" t="e">
        <f>'ค่าเสื่อม-Practice'!G12</f>
        <v>#DIV/0!</v>
      </c>
      <c r="D23" s="3" t="e">
        <f t="shared" si="0"/>
        <v>#DIV/0!</v>
      </c>
      <c r="F23" s="23" t="s">
        <v>96</v>
      </c>
      <c r="G23" s="26"/>
      <c r="H23" s="24" t="s">
        <v>97</v>
      </c>
    </row>
    <row r="24" spans="1:11" ht="24">
      <c r="A24" s="1" t="s">
        <v>42</v>
      </c>
      <c r="B24" s="2">
        <v>0</v>
      </c>
      <c r="C24" s="3" t="e">
        <f>'ค่าเสื่อม-Practice'!I11</f>
        <v>#DIV/0!</v>
      </c>
      <c r="D24" s="3" t="e">
        <f t="shared" si="0"/>
        <v>#DIV/0!</v>
      </c>
      <c r="F24" s="23" t="s">
        <v>98</v>
      </c>
      <c r="G24" s="26"/>
      <c r="H24" s="24" t="s">
        <v>97</v>
      </c>
    </row>
    <row r="25" spans="1:11" ht="24">
      <c r="A25" s="1" t="s">
        <v>43</v>
      </c>
      <c r="B25" s="2">
        <v>0</v>
      </c>
      <c r="C25" s="3">
        <f>'ค่าเสื่อม-Practice'!L11</f>
        <v>0</v>
      </c>
      <c r="D25" s="3">
        <f t="shared" si="0"/>
        <v>0</v>
      </c>
    </row>
    <row r="26" spans="1:11" ht="24">
      <c r="A26" s="1" t="s">
        <v>44</v>
      </c>
      <c r="B26" s="3">
        <f>B3+B21</f>
        <v>0</v>
      </c>
      <c r="C26" s="3" t="e">
        <f>C3+C21</f>
        <v>#DIV/0!</v>
      </c>
      <c r="D26" s="3" t="e">
        <f t="shared" si="0"/>
        <v>#DIV/0!</v>
      </c>
    </row>
    <row r="27" spans="1:11" ht="24">
      <c r="A27" s="1" t="s">
        <v>63</v>
      </c>
      <c r="B27" s="3" t="e">
        <f>B26/K29</f>
        <v>#DIV/0!</v>
      </c>
      <c r="C27" s="3" t="e">
        <f>C26/K29</f>
        <v>#DIV/0!</v>
      </c>
      <c r="D27" s="3" t="e">
        <f>D26/K29</f>
        <v>#DIV/0!</v>
      </c>
      <c r="F27" s="23"/>
      <c r="G27" s="24" t="s">
        <v>65</v>
      </c>
      <c r="H27" s="24" t="s">
        <v>67</v>
      </c>
      <c r="I27" s="24" t="s">
        <v>69</v>
      </c>
      <c r="J27" s="24" t="s">
        <v>71</v>
      </c>
      <c r="K27" s="24" t="s">
        <v>78</v>
      </c>
    </row>
    <row r="28" spans="1:11" ht="24">
      <c r="A28" s="1" t="s">
        <v>45</v>
      </c>
      <c r="B28" s="3">
        <f>SUM(B29:B32)</f>
        <v>0</v>
      </c>
      <c r="C28" s="3">
        <f>SUM(C29:C32)</f>
        <v>0</v>
      </c>
      <c r="D28" s="3">
        <f t="shared" si="0"/>
        <v>0</v>
      </c>
      <c r="F28" s="23"/>
      <c r="G28" s="24" t="s">
        <v>66</v>
      </c>
      <c r="H28" s="24" t="s">
        <v>68</v>
      </c>
      <c r="I28" s="24" t="s">
        <v>70</v>
      </c>
      <c r="J28" s="24" t="s">
        <v>72</v>
      </c>
      <c r="K28" s="24" t="s">
        <v>79</v>
      </c>
    </row>
    <row r="29" spans="1:11" ht="24">
      <c r="A29" s="1" t="s">
        <v>46</v>
      </c>
      <c r="B29" s="3">
        <v>0</v>
      </c>
      <c r="C29" s="2">
        <v>0</v>
      </c>
      <c r="D29" s="3" t="s">
        <v>59</v>
      </c>
      <c r="F29" s="23" t="s">
        <v>64</v>
      </c>
      <c r="G29" s="26"/>
      <c r="H29" s="26"/>
      <c r="I29" s="26"/>
      <c r="J29" s="26"/>
      <c r="K29" s="24">
        <f>G29*H29*I29</f>
        <v>0</v>
      </c>
    </row>
    <row r="30" spans="1:11" ht="24">
      <c r="A30" s="1" t="s">
        <v>47</v>
      </c>
      <c r="B30" s="3">
        <v>0</v>
      </c>
      <c r="C30" s="2">
        <v>0</v>
      </c>
      <c r="D30" s="3" t="s">
        <v>59</v>
      </c>
      <c r="F30" s="23"/>
      <c r="G30" s="23"/>
      <c r="H30" s="23"/>
      <c r="I30" s="23"/>
      <c r="J30" s="23"/>
      <c r="K30" s="23"/>
    </row>
    <row r="31" spans="1:11" ht="24">
      <c r="A31" s="1" t="s">
        <v>48</v>
      </c>
      <c r="B31" s="3">
        <v>0</v>
      </c>
      <c r="C31" s="2">
        <v>0</v>
      </c>
      <c r="D31" s="3" t="s">
        <v>59</v>
      </c>
      <c r="F31" s="23" t="s">
        <v>75</v>
      </c>
      <c r="G31" s="26"/>
      <c r="H31" s="23" t="s">
        <v>76</v>
      </c>
      <c r="I31" s="25" t="s">
        <v>74</v>
      </c>
      <c r="J31" s="26"/>
      <c r="K31" s="23" t="s">
        <v>73</v>
      </c>
    </row>
    <row r="32" spans="1:11" ht="24">
      <c r="A32" s="1" t="s">
        <v>49</v>
      </c>
      <c r="B32" s="3">
        <v>0</v>
      </c>
      <c r="C32" s="2">
        <v>0</v>
      </c>
      <c r="D32" s="3" t="s">
        <v>59</v>
      </c>
      <c r="F32" s="23" t="s">
        <v>77</v>
      </c>
      <c r="G32" s="26"/>
      <c r="H32" s="23" t="s">
        <v>76</v>
      </c>
      <c r="I32" s="25" t="s">
        <v>74</v>
      </c>
      <c r="J32" s="26"/>
      <c r="K32" s="23" t="s">
        <v>73</v>
      </c>
    </row>
    <row r="33" spans="1:4" ht="24">
      <c r="A33" s="1" t="s">
        <v>50</v>
      </c>
      <c r="B33" s="2" t="s">
        <v>0</v>
      </c>
      <c r="C33" s="2" t="s">
        <v>0</v>
      </c>
      <c r="D33" s="3">
        <f>D28-B26</f>
        <v>0</v>
      </c>
    </row>
    <row r="34" spans="1:4" ht="48">
      <c r="A34" s="1" t="s">
        <v>51</v>
      </c>
      <c r="B34" s="2" t="s">
        <v>0</v>
      </c>
      <c r="C34" s="2" t="s">
        <v>0</v>
      </c>
      <c r="D34" s="3">
        <f>D28-D3</f>
        <v>0</v>
      </c>
    </row>
    <row r="35" spans="1:4" ht="48">
      <c r="A35" s="1" t="s">
        <v>52</v>
      </c>
      <c r="B35" s="2" t="s">
        <v>0</v>
      </c>
      <c r="C35" s="2" t="s">
        <v>0</v>
      </c>
      <c r="D35" s="3" t="e">
        <f>D28-D26</f>
        <v>#DIV/0!</v>
      </c>
    </row>
    <row r="36" spans="1:4" ht="24">
      <c r="A36" s="1" t="s">
        <v>53</v>
      </c>
      <c r="B36" s="2" t="s">
        <v>0</v>
      </c>
      <c r="C36" s="2" t="s">
        <v>0</v>
      </c>
      <c r="D36" s="21" t="e">
        <f>D33/K29</f>
        <v>#DIV/0!</v>
      </c>
    </row>
    <row r="37" spans="1:4" ht="24">
      <c r="A37" s="1" t="s">
        <v>54</v>
      </c>
      <c r="B37" s="2" t="s">
        <v>0</v>
      </c>
      <c r="C37" s="2" t="s">
        <v>0</v>
      </c>
      <c r="D37" s="21" t="e">
        <f>D34/K29</f>
        <v>#DIV/0!</v>
      </c>
    </row>
    <row r="38" spans="1:4" ht="24">
      <c r="A38" s="1" t="s">
        <v>55</v>
      </c>
      <c r="B38" s="2" t="s">
        <v>0</v>
      </c>
      <c r="C38" s="2" t="s">
        <v>0</v>
      </c>
      <c r="D38" s="21" t="e">
        <f>D35/K29</f>
        <v>#DIV/0!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45E1-261D-4527-8D52-F9071565B1B9}">
  <sheetPr>
    <tabColor rgb="FFC00000"/>
  </sheetPr>
  <dimension ref="A3:L50"/>
  <sheetViews>
    <sheetView tabSelected="1" topLeftCell="A13" workbookViewId="0">
      <selection activeCell="N42" sqref="N42"/>
    </sheetView>
  </sheetViews>
  <sheetFormatPr defaultRowHeight="14.5"/>
  <cols>
    <col min="1" max="1" width="18.90625" customWidth="1"/>
    <col min="2" max="2" width="15.1796875" bestFit="1" customWidth="1"/>
    <col min="3" max="3" width="13.6328125" bestFit="1" customWidth="1"/>
    <col min="4" max="4" width="13.6328125" customWidth="1"/>
    <col min="5" max="5" width="10.6328125" customWidth="1"/>
    <col min="6" max="6" width="8.453125" bestFit="1" customWidth="1"/>
    <col min="7" max="7" width="14.453125" bestFit="1" customWidth="1"/>
    <col min="8" max="8" width="12.1796875" bestFit="1" customWidth="1"/>
    <col min="9" max="9" width="12.1796875" customWidth="1"/>
    <col min="10" max="10" width="18.54296875" bestFit="1" customWidth="1"/>
    <col min="11" max="11" width="11.7265625" bestFit="1" customWidth="1"/>
    <col min="12" max="12" width="12.6328125" bestFit="1" customWidth="1"/>
  </cols>
  <sheetData>
    <row r="3" spans="1:12" ht="21">
      <c r="A3" s="48" t="s">
        <v>114</v>
      </c>
    </row>
    <row r="4" spans="1:12">
      <c r="A4" s="49" t="s">
        <v>115</v>
      </c>
      <c r="B4" s="49" t="s">
        <v>116</v>
      </c>
      <c r="C4" s="49" t="s">
        <v>117</v>
      </c>
      <c r="D4" s="49" t="s">
        <v>145</v>
      </c>
      <c r="E4" s="49" t="s">
        <v>138</v>
      </c>
      <c r="F4" s="49" t="s">
        <v>122</v>
      </c>
      <c r="G4" s="49" t="s">
        <v>118</v>
      </c>
      <c r="H4" s="49" t="s">
        <v>130</v>
      </c>
      <c r="I4" s="49" t="s">
        <v>144</v>
      </c>
      <c r="J4" s="49" t="s">
        <v>126</v>
      </c>
      <c r="K4" s="49" t="s">
        <v>127</v>
      </c>
      <c r="L4" s="49" t="s">
        <v>86</v>
      </c>
    </row>
    <row r="5" spans="1:12">
      <c r="A5" s="49" t="s">
        <v>131</v>
      </c>
      <c r="B5" s="49"/>
      <c r="C5" s="49" t="s">
        <v>129</v>
      </c>
      <c r="D5" s="49" t="s">
        <v>184</v>
      </c>
      <c r="E5" s="49" t="s">
        <v>129</v>
      </c>
      <c r="F5" s="49" t="s">
        <v>104</v>
      </c>
      <c r="G5" s="49" t="s">
        <v>124</v>
      </c>
      <c r="H5" s="49" t="s">
        <v>105</v>
      </c>
      <c r="I5" s="49" t="s">
        <v>124</v>
      </c>
      <c r="J5" s="49" t="s">
        <v>124</v>
      </c>
      <c r="K5" s="49" t="s">
        <v>128</v>
      </c>
      <c r="L5" s="49" t="s">
        <v>128</v>
      </c>
    </row>
    <row r="6" spans="1:12">
      <c r="A6" s="51" t="s">
        <v>119</v>
      </c>
      <c r="B6" s="54" t="s">
        <v>120</v>
      </c>
      <c r="C6" s="54" t="s">
        <v>121</v>
      </c>
      <c r="D6" s="54"/>
      <c r="E6" s="54" t="s">
        <v>121</v>
      </c>
      <c r="F6" s="54" t="s">
        <v>119</v>
      </c>
      <c r="G6" s="54" t="s">
        <v>123</v>
      </c>
      <c r="H6" s="54"/>
      <c r="I6" s="54"/>
      <c r="J6" s="51"/>
      <c r="K6" s="51"/>
      <c r="L6" s="51"/>
    </row>
    <row r="7" spans="1:12">
      <c r="A7" s="51" t="s">
        <v>132</v>
      </c>
      <c r="B7" s="54" t="s">
        <v>137</v>
      </c>
      <c r="C7" s="54" t="s">
        <v>121</v>
      </c>
      <c r="D7" s="54"/>
      <c r="E7" s="54" t="s">
        <v>121</v>
      </c>
      <c r="F7" s="54" t="s">
        <v>132</v>
      </c>
      <c r="G7" s="54" t="s">
        <v>121</v>
      </c>
      <c r="H7" s="54">
        <v>7</v>
      </c>
      <c r="I7" s="54" t="s">
        <v>121</v>
      </c>
      <c r="J7" s="51" t="s">
        <v>121</v>
      </c>
      <c r="K7" s="51"/>
      <c r="L7" s="51"/>
    </row>
    <row r="8" spans="1:12">
      <c r="A8" s="57" t="s">
        <v>134</v>
      </c>
      <c r="B8" s="54" t="s">
        <v>121</v>
      </c>
      <c r="C8" s="54">
        <v>4</v>
      </c>
      <c r="D8" s="60">
        <f>$C$17/1000</f>
        <v>0</v>
      </c>
      <c r="E8" s="55"/>
      <c r="F8" s="54" t="s">
        <v>133</v>
      </c>
      <c r="G8" s="54" t="s">
        <v>141</v>
      </c>
      <c r="H8" s="54">
        <v>21</v>
      </c>
      <c r="I8" s="54">
        <f>D8*H8</f>
        <v>0</v>
      </c>
      <c r="J8" s="51">
        <f>E8*H8</f>
        <v>0</v>
      </c>
      <c r="K8" s="61" t="e">
        <f>$H$16</f>
        <v>#DIV/0!</v>
      </c>
      <c r="L8" s="61" t="e">
        <f>$H$18</f>
        <v>#DIV/0!</v>
      </c>
    </row>
    <row r="9" spans="1:12">
      <c r="A9" s="51" t="s">
        <v>135</v>
      </c>
      <c r="B9" s="54" t="s">
        <v>121</v>
      </c>
      <c r="C9" s="54">
        <v>4</v>
      </c>
      <c r="D9" s="60">
        <f t="shared" ref="D9:D10" si="0">$C$17/1000</f>
        <v>0</v>
      </c>
      <c r="E9" s="55"/>
      <c r="F9" s="54" t="s">
        <v>139</v>
      </c>
      <c r="G9" s="54" t="s">
        <v>142</v>
      </c>
      <c r="H9" s="54">
        <v>28</v>
      </c>
      <c r="I9" s="54">
        <f t="shared" ref="I9:I10" si="1">D9*H9</f>
        <v>0</v>
      </c>
      <c r="J9" s="51">
        <f t="shared" ref="J9:J10" si="2">E9*H9</f>
        <v>0</v>
      </c>
      <c r="K9" s="61" t="e">
        <f t="shared" ref="K9:K10" si="3">$H$16</f>
        <v>#DIV/0!</v>
      </c>
      <c r="L9" s="61" t="e">
        <f t="shared" ref="L9:L10" si="4">$H$18</f>
        <v>#DIV/0!</v>
      </c>
    </row>
    <row r="10" spans="1:12">
      <c r="A10" s="51" t="s">
        <v>136</v>
      </c>
      <c r="B10" s="54" t="s">
        <v>121</v>
      </c>
      <c r="C10" s="54">
        <v>4</v>
      </c>
      <c r="D10" s="60">
        <f t="shared" si="0"/>
        <v>0</v>
      </c>
      <c r="E10" s="55"/>
      <c r="F10" s="54" t="s">
        <v>140</v>
      </c>
      <c r="G10" s="54" t="s">
        <v>143</v>
      </c>
      <c r="H10" s="54">
        <v>7</v>
      </c>
      <c r="I10" s="54">
        <f t="shared" si="1"/>
        <v>0</v>
      </c>
      <c r="J10" s="51">
        <f t="shared" si="2"/>
        <v>0</v>
      </c>
      <c r="K10" s="61" t="e">
        <f t="shared" si="3"/>
        <v>#DIV/0!</v>
      </c>
      <c r="L10" s="61" t="e">
        <f t="shared" si="4"/>
        <v>#DIV/0!</v>
      </c>
    </row>
    <row r="11" spans="1:12">
      <c r="A11" t="s">
        <v>146</v>
      </c>
      <c r="H11">
        <f>SUM(H8:H10)</f>
        <v>56</v>
      </c>
      <c r="I11" s="46">
        <f>SUM(I8:I10)</f>
        <v>0</v>
      </c>
      <c r="J11" s="46">
        <f>SUM(J8:J10)</f>
        <v>0</v>
      </c>
    </row>
    <row r="12" spans="1:12" ht="6" customHeight="1"/>
    <row r="13" spans="1:12">
      <c r="A13" t="s">
        <v>147</v>
      </c>
      <c r="B13" s="62" t="e">
        <f>SUMPRODUCT(I8:I10,K8:K10)</f>
        <v>#DIV/0!</v>
      </c>
    </row>
    <row r="14" spans="1:12">
      <c r="A14" t="s">
        <v>83</v>
      </c>
      <c r="B14" s="62" t="e">
        <f>SUMPRODUCT(J8:J10,L8:L10)</f>
        <v>#DIV/0!</v>
      </c>
    </row>
    <row r="16" spans="1:12">
      <c r="A16" t="s">
        <v>185</v>
      </c>
      <c r="C16" s="63"/>
      <c r="D16" t="s">
        <v>186</v>
      </c>
      <c r="E16" s="63"/>
      <c r="F16" t="s">
        <v>124</v>
      </c>
      <c r="G16" t="s">
        <v>187</v>
      </c>
      <c r="H16" s="64" t="e">
        <f>C16/E16</f>
        <v>#DIV/0!</v>
      </c>
      <c r="I16" t="s">
        <v>177</v>
      </c>
    </row>
    <row r="17" spans="1:11">
      <c r="A17" t="s">
        <v>188</v>
      </c>
      <c r="B17" t="s">
        <v>189</v>
      </c>
      <c r="C17" s="63"/>
      <c r="D17" t="s">
        <v>190</v>
      </c>
      <c r="E17" s="63"/>
      <c r="F17" t="s">
        <v>191</v>
      </c>
      <c r="G17" s="8"/>
      <c r="H17" s="65"/>
    </row>
    <row r="18" spans="1:11">
      <c r="A18" t="s">
        <v>192</v>
      </c>
      <c r="C18" s="63"/>
      <c r="D18" t="s">
        <v>186</v>
      </c>
      <c r="E18" s="63"/>
      <c r="F18" t="s">
        <v>124</v>
      </c>
      <c r="G18" t="s">
        <v>187</v>
      </c>
      <c r="H18" s="64" t="e">
        <f>C18/E18</f>
        <v>#DIV/0!</v>
      </c>
      <c r="I18" t="s">
        <v>177</v>
      </c>
    </row>
    <row r="20" spans="1:11" ht="21">
      <c r="A20" s="48" t="s">
        <v>148</v>
      </c>
    </row>
    <row r="21" spans="1:11">
      <c r="A21" s="49" t="s">
        <v>161</v>
      </c>
      <c r="B21" s="49" t="s">
        <v>156</v>
      </c>
      <c r="C21" s="49" t="s">
        <v>158</v>
      </c>
      <c r="D21" s="49" t="s">
        <v>159</v>
      </c>
      <c r="E21" s="49" t="s">
        <v>122</v>
      </c>
      <c r="F21" s="49" t="s">
        <v>160</v>
      </c>
      <c r="G21" s="49" t="s">
        <v>125</v>
      </c>
      <c r="H21" s="49" t="s">
        <v>169</v>
      </c>
      <c r="I21" s="49" t="s">
        <v>86</v>
      </c>
      <c r="J21" s="49" t="s">
        <v>170</v>
      </c>
      <c r="K21" s="49" t="s">
        <v>171</v>
      </c>
    </row>
    <row r="22" spans="1:11">
      <c r="A22" s="49"/>
      <c r="B22" s="49"/>
      <c r="C22" s="49" t="s">
        <v>129</v>
      </c>
      <c r="D22" s="49"/>
      <c r="E22" s="49" t="s">
        <v>104</v>
      </c>
      <c r="F22" s="49" t="s">
        <v>124</v>
      </c>
      <c r="G22" s="50" t="s">
        <v>88</v>
      </c>
      <c r="H22" s="50" t="s">
        <v>172</v>
      </c>
      <c r="I22" s="50" t="s">
        <v>72</v>
      </c>
      <c r="J22" s="50" t="s">
        <v>172</v>
      </c>
      <c r="K22" s="50" t="s">
        <v>72</v>
      </c>
    </row>
    <row r="23" spans="1:11">
      <c r="A23" s="51" t="s">
        <v>149</v>
      </c>
      <c r="B23" s="52">
        <v>0.18</v>
      </c>
      <c r="C23" s="53"/>
      <c r="D23" s="55"/>
      <c r="E23" s="51">
        <v>4</v>
      </c>
      <c r="F23" s="51" t="s">
        <v>162</v>
      </c>
      <c r="G23" s="54">
        <v>30</v>
      </c>
      <c r="H23" s="54">
        <f>C23*G23</f>
        <v>0</v>
      </c>
      <c r="I23" s="66" t="e">
        <f>$C$35/$E$35</f>
        <v>#DIV/0!</v>
      </c>
      <c r="J23" s="54">
        <f>D23*G23</f>
        <v>0</v>
      </c>
      <c r="K23" s="55"/>
    </row>
    <row r="24" spans="1:11">
      <c r="A24" s="51" t="s">
        <v>150</v>
      </c>
      <c r="B24" s="52">
        <v>0.18</v>
      </c>
      <c r="C24" s="53"/>
      <c r="D24" s="55"/>
      <c r="E24" s="51">
        <v>6</v>
      </c>
      <c r="F24" s="51" t="s">
        <v>163</v>
      </c>
      <c r="G24" s="54">
        <v>60</v>
      </c>
      <c r="H24" s="54">
        <f t="shared" ref="H24:H29" si="5">C24*G24</f>
        <v>0</v>
      </c>
      <c r="I24" s="66" t="e">
        <f t="shared" ref="I24:I29" si="6">$C$35/$E$35</f>
        <v>#DIV/0!</v>
      </c>
      <c r="J24" s="54">
        <f t="shared" ref="J24:J29" si="7">D24*G24</f>
        <v>0</v>
      </c>
      <c r="K24" s="55"/>
    </row>
    <row r="25" spans="1:11">
      <c r="A25" s="51" t="s">
        <v>151</v>
      </c>
      <c r="B25" s="56" t="s">
        <v>157</v>
      </c>
      <c r="C25" s="53"/>
      <c r="D25" s="55"/>
      <c r="E25" s="51">
        <v>8</v>
      </c>
      <c r="F25" s="51" t="s">
        <v>164</v>
      </c>
      <c r="G25" s="54">
        <v>60</v>
      </c>
      <c r="H25" s="54">
        <f t="shared" si="5"/>
        <v>0</v>
      </c>
      <c r="I25" s="66" t="e">
        <f t="shared" si="6"/>
        <v>#DIV/0!</v>
      </c>
      <c r="J25" s="54">
        <f t="shared" si="7"/>
        <v>0</v>
      </c>
      <c r="K25" s="55"/>
    </row>
    <row r="26" spans="1:11">
      <c r="A26" s="51" t="s">
        <v>152</v>
      </c>
      <c r="B26" s="56" t="s">
        <v>157</v>
      </c>
      <c r="C26" s="53"/>
      <c r="D26" s="55"/>
      <c r="E26" s="51">
        <v>10</v>
      </c>
      <c r="F26" s="51" t="s">
        <v>165</v>
      </c>
      <c r="G26" s="54">
        <v>60</v>
      </c>
      <c r="H26" s="54">
        <f t="shared" si="5"/>
        <v>0</v>
      </c>
      <c r="I26" s="66" t="e">
        <f t="shared" si="6"/>
        <v>#DIV/0!</v>
      </c>
      <c r="J26" s="54">
        <f t="shared" si="7"/>
        <v>0</v>
      </c>
      <c r="K26" s="55"/>
    </row>
    <row r="27" spans="1:11">
      <c r="A27" s="51" t="s">
        <v>153</v>
      </c>
      <c r="B27" s="56" t="s">
        <v>157</v>
      </c>
      <c r="C27" s="53"/>
      <c r="D27" s="55"/>
      <c r="E27" s="51">
        <v>12</v>
      </c>
      <c r="F27" s="51" t="s">
        <v>166</v>
      </c>
      <c r="G27" s="54">
        <v>60</v>
      </c>
      <c r="H27" s="54">
        <f t="shared" si="5"/>
        <v>0</v>
      </c>
      <c r="I27" s="66" t="e">
        <f t="shared" si="6"/>
        <v>#DIV/0!</v>
      </c>
      <c r="J27" s="54">
        <f t="shared" si="7"/>
        <v>0</v>
      </c>
      <c r="K27" s="55"/>
    </row>
    <row r="28" spans="1:11">
      <c r="A28" s="51" t="s">
        <v>154</v>
      </c>
      <c r="B28" s="56" t="s">
        <v>157</v>
      </c>
      <c r="C28" s="53"/>
      <c r="D28" s="55"/>
      <c r="E28" s="51">
        <v>15</v>
      </c>
      <c r="F28" s="51" t="s">
        <v>167</v>
      </c>
      <c r="G28" s="54">
        <v>90</v>
      </c>
      <c r="H28" s="54">
        <f t="shared" si="5"/>
        <v>0</v>
      </c>
      <c r="I28" s="66" t="e">
        <f t="shared" si="6"/>
        <v>#DIV/0!</v>
      </c>
      <c r="J28" s="54">
        <f t="shared" si="7"/>
        <v>0</v>
      </c>
      <c r="K28" s="55"/>
    </row>
    <row r="29" spans="1:11">
      <c r="A29" s="51" t="s">
        <v>155</v>
      </c>
      <c r="B29" s="56" t="s">
        <v>157</v>
      </c>
      <c r="C29" s="53"/>
      <c r="D29" s="55"/>
      <c r="E29" s="51">
        <v>20</v>
      </c>
      <c r="F29" s="51" t="s">
        <v>168</v>
      </c>
      <c r="G29" s="54">
        <v>150</v>
      </c>
      <c r="H29" s="54">
        <f t="shared" si="5"/>
        <v>0</v>
      </c>
      <c r="I29" s="66" t="e">
        <f t="shared" si="6"/>
        <v>#DIV/0!</v>
      </c>
      <c r="J29" s="54">
        <f t="shared" si="7"/>
        <v>0</v>
      </c>
      <c r="K29" s="55"/>
    </row>
    <row r="30" spans="1:11">
      <c r="G30" s="8" t="s">
        <v>173</v>
      </c>
      <c r="H30" s="47">
        <f>SUM(H23:H29)</f>
        <v>0</v>
      </c>
      <c r="I30" s="8"/>
      <c r="J30" s="47">
        <f>SUM(J23:J29)</f>
        <v>0</v>
      </c>
      <c r="K30" s="8"/>
    </row>
    <row r="31" spans="1:11">
      <c r="G31" s="8"/>
      <c r="H31" s="47"/>
      <c r="I31" s="8"/>
      <c r="J31" s="47"/>
      <c r="K31" s="8"/>
    </row>
    <row r="32" spans="1:11">
      <c r="A32" t="s">
        <v>174</v>
      </c>
      <c r="B32" s="67" t="e">
        <f>SUMPRODUCT(H23:H29,I23:I29)</f>
        <v>#DIV/0!</v>
      </c>
      <c r="C32" t="s">
        <v>176</v>
      </c>
      <c r="D32" s="62" t="e">
        <f>B32/H30</f>
        <v>#DIV/0!</v>
      </c>
      <c r="E32" t="s">
        <v>177</v>
      </c>
      <c r="F32" t="s">
        <v>187</v>
      </c>
      <c r="G32" s="64" t="e">
        <f>B32/D32</f>
        <v>#DIV/0!</v>
      </c>
      <c r="H32" t="s">
        <v>177</v>
      </c>
    </row>
    <row r="33" spans="1:11">
      <c r="A33" t="s">
        <v>175</v>
      </c>
      <c r="B33" s="67">
        <f>SUMPRODUCT(J23:J29,K23:K29)</f>
        <v>0</v>
      </c>
      <c r="C33" t="s">
        <v>176</v>
      </c>
      <c r="D33" s="62" t="e">
        <f>B33/J30</f>
        <v>#DIV/0!</v>
      </c>
      <c r="E33" t="s">
        <v>177</v>
      </c>
    </row>
    <row r="35" spans="1:11">
      <c r="A35" t="s">
        <v>193</v>
      </c>
      <c r="C35" s="63"/>
      <c r="D35" t="s">
        <v>186</v>
      </c>
      <c r="E35" s="69"/>
      <c r="F35" t="s">
        <v>124</v>
      </c>
    </row>
    <row r="37" spans="1:11" ht="21">
      <c r="A37" s="48" t="s">
        <v>178</v>
      </c>
    </row>
    <row r="38" spans="1:11">
      <c r="A38" s="49" t="s">
        <v>161</v>
      </c>
      <c r="B38" s="49" t="s">
        <v>156</v>
      </c>
      <c r="C38" s="49" t="s">
        <v>158</v>
      </c>
      <c r="D38" s="49" t="s">
        <v>159</v>
      </c>
      <c r="E38" s="49" t="s">
        <v>122</v>
      </c>
      <c r="F38" s="49" t="s">
        <v>160</v>
      </c>
      <c r="G38" s="49" t="s">
        <v>125</v>
      </c>
      <c r="H38" s="49" t="s">
        <v>169</v>
      </c>
      <c r="I38" s="49" t="s">
        <v>86</v>
      </c>
      <c r="J38" s="49" t="s">
        <v>170</v>
      </c>
      <c r="K38" s="49" t="s">
        <v>171</v>
      </c>
    </row>
    <row r="39" spans="1:11">
      <c r="A39" s="49"/>
      <c r="B39" s="49"/>
      <c r="C39" s="49" t="s">
        <v>129</v>
      </c>
      <c r="D39" s="49"/>
      <c r="E39" s="49" t="s">
        <v>104</v>
      </c>
      <c r="F39" s="49" t="s">
        <v>124</v>
      </c>
      <c r="G39" s="50" t="s">
        <v>88</v>
      </c>
      <c r="H39" s="50" t="s">
        <v>172</v>
      </c>
      <c r="I39" s="50" t="s">
        <v>72</v>
      </c>
      <c r="J39" s="50" t="s">
        <v>172</v>
      </c>
      <c r="K39" s="50" t="s">
        <v>72</v>
      </c>
    </row>
    <row r="40" spans="1:11">
      <c r="A40" s="51" t="s">
        <v>179</v>
      </c>
      <c r="B40" s="56" t="s">
        <v>157</v>
      </c>
      <c r="C40" s="53">
        <v>4</v>
      </c>
      <c r="D40" s="55">
        <v>25</v>
      </c>
      <c r="E40" s="51"/>
      <c r="F40" s="51" t="s">
        <v>183</v>
      </c>
      <c r="G40" s="54">
        <v>120</v>
      </c>
      <c r="H40" s="54">
        <f>C40*G40</f>
        <v>480</v>
      </c>
      <c r="I40" s="66" t="e">
        <f>$C$48/$E$48</f>
        <v>#DIV/0!</v>
      </c>
      <c r="J40" s="54">
        <f>D40*G40</f>
        <v>3000</v>
      </c>
      <c r="K40" s="55"/>
    </row>
    <row r="41" spans="1:11">
      <c r="A41" s="51" t="s">
        <v>180</v>
      </c>
      <c r="B41" s="56" t="s">
        <v>157</v>
      </c>
      <c r="C41" s="53">
        <v>4</v>
      </c>
      <c r="D41" s="55">
        <v>25</v>
      </c>
      <c r="E41" s="51"/>
      <c r="F41" s="51" t="s">
        <v>183</v>
      </c>
      <c r="G41" s="54">
        <v>240</v>
      </c>
      <c r="H41" s="54">
        <f t="shared" ref="H41:H43" si="8">C41*G41</f>
        <v>960</v>
      </c>
      <c r="I41" s="66" t="e">
        <f t="shared" ref="I41:I43" si="9">$C$48/$E$48</f>
        <v>#DIV/0!</v>
      </c>
      <c r="J41" s="54">
        <f t="shared" ref="J41:J43" si="10">D41*G41</f>
        <v>6000</v>
      </c>
      <c r="K41" s="55"/>
    </row>
    <row r="42" spans="1:11">
      <c r="A42" s="51" t="s">
        <v>181</v>
      </c>
      <c r="B42" s="56" t="s">
        <v>157</v>
      </c>
      <c r="C42" s="53">
        <v>4.5</v>
      </c>
      <c r="D42" s="55">
        <v>25</v>
      </c>
      <c r="E42" s="51"/>
      <c r="F42" s="51" t="s">
        <v>183</v>
      </c>
      <c r="G42" s="54">
        <v>14</v>
      </c>
      <c r="H42" s="54">
        <f t="shared" si="8"/>
        <v>63</v>
      </c>
      <c r="I42" s="66" t="e">
        <f t="shared" si="9"/>
        <v>#DIV/0!</v>
      </c>
      <c r="J42" s="54">
        <f t="shared" si="10"/>
        <v>350</v>
      </c>
      <c r="K42" s="55"/>
    </row>
    <row r="43" spans="1:11">
      <c r="A43" s="51" t="s">
        <v>182</v>
      </c>
      <c r="B43" s="56" t="s">
        <v>157</v>
      </c>
      <c r="C43" s="53">
        <v>5.5</v>
      </c>
      <c r="D43" s="55">
        <v>25</v>
      </c>
      <c r="E43" s="51"/>
      <c r="F43" s="51" t="s">
        <v>183</v>
      </c>
      <c r="G43" s="54">
        <v>14</v>
      </c>
      <c r="H43" s="54">
        <f t="shared" si="8"/>
        <v>77</v>
      </c>
      <c r="I43" s="66" t="e">
        <f t="shared" si="9"/>
        <v>#DIV/0!</v>
      </c>
      <c r="J43" s="54">
        <f t="shared" si="10"/>
        <v>350</v>
      </c>
      <c r="K43" s="55"/>
    </row>
    <row r="44" spans="1:11">
      <c r="G44" s="8" t="s">
        <v>173</v>
      </c>
      <c r="H44" s="47">
        <f>SUM(H40:H43)</f>
        <v>1580</v>
      </c>
      <c r="I44" s="8"/>
      <c r="J44" s="47">
        <f>SUM(J40:J43)</f>
        <v>9700</v>
      </c>
      <c r="K44" s="8"/>
    </row>
    <row r="45" spans="1:11">
      <c r="A45" t="s">
        <v>174</v>
      </c>
      <c r="B45" s="68" t="e">
        <f>SUMPRODUCT(H40:H43,I40:I43)</f>
        <v>#DIV/0!</v>
      </c>
      <c r="C45" t="s">
        <v>176</v>
      </c>
      <c r="D45" s="62" t="e">
        <f>B45/H44</f>
        <v>#DIV/0!</v>
      </c>
      <c r="E45" t="s">
        <v>177</v>
      </c>
    </row>
    <row r="46" spans="1:11">
      <c r="A46" t="s">
        <v>175</v>
      </c>
      <c r="B46" s="68">
        <f>SUMPRODUCT(J40:J43,K40:K43)</f>
        <v>0</v>
      </c>
      <c r="C46" t="s">
        <v>176</v>
      </c>
      <c r="D46" s="62">
        <f>B46/J44</f>
        <v>0</v>
      </c>
      <c r="E46" t="s">
        <v>177</v>
      </c>
    </row>
    <row r="48" spans="1:11">
      <c r="A48" t="s">
        <v>194</v>
      </c>
      <c r="C48" s="63"/>
      <c r="D48" t="s">
        <v>186</v>
      </c>
      <c r="E48" s="63"/>
      <c r="F48" t="s">
        <v>124</v>
      </c>
      <c r="G48" t="s">
        <v>187</v>
      </c>
      <c r="H48" s="64" t="e">
        <f>C48/E48</f>
        <v>#DIV/0!</v>
      </c>
      <c r="I48" t="s">
        <v>177</v>
      </c>
    </row>
    <row r="49" spans="1:9">
      <c r="A49" t="s">
        <v>195</v>
      </c>
      <c r="C49" s="63"/>
      <c r="D49" t="s">
        <v>186</v>
      </c>
      <c r="E49" s="63"/>
      <c r="F49" t="s">
        <v>124</v>
      </c>
      <c r="G49" t="s">
        <v>187</v>
      </c>
      <c r="H49" s="64" t="e">
        <f t="shared" ref="H49:H50" si="11">C49/E49</f>
        <v>#DIV/0!</v>
      </c>
      <c r="I49" t="s">
        <v>177</v>
      </c>
    </row>
    <row r="50" spans="1:9">
      <c r="A50" t="s">
        <v>196</v>
      </c>
      <c r="C50" s="63"/>
      <c r="D50" t="s">
        <v>186</v>
      </c>
      <c r="E50" s="63"/>
      <c r="F50" t="s">
        <v>124</v>
      </c>
      <c r="G50" t="s">
        <v>187</v>
      </c>
      <c r="H50" s="64" t="e">
        <f t="shared" si="11"/>
        <v>#DIV/0!</v>
      </c>
      <c r="I50" t="s">
        <v>177</v>
      </c>
    </row>
  </sheetData>
  <phoneticPr fontId="1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703C9A4BE8FA4DA8122BAF342C752D" ma:contentTypeVersion="10" ma:contentTypeDescription="Create a new document." ma:contentTypeScope="" ma:versionID="adbbee95ffef155394c391bd45ed2f27">
  <xsd:schema xmlns:xsd="http://www.w3.org/2001/XMLSchema" xmlns:xs="http://www.w3.org/2001/XMLSchema" xmlns:p="http://schemas.microsoft.com/office/2006/metadata/properties" xmlns:ns2="8dbeb871-b0b2-4fe3-bcfe-824d1d669434" targetNamespace="http://schemas.microsoft.com/office/2006/metadata/properties" ma:root="true" ma:fieldsID="40a5ca24876c0de081437e2bfd898838" ns2:_="">
    <xsd:import namespace="8dbeb871-b0b2-4fe3-bcfe-824d1d6694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eb871-b0b2-4fe3-bcfe-824d1d6694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3B8C75-6BED-4AC7-9EE1-84D69C54B78A}">
  <ds:schemaRefs>
    <ds:schemaRef ds:uri="http://schemas.microsoft.com/office/2006/documentManagement/types"/>
    <ds:schemaRef ds:uri="http://purl.org/dc/elements/1.1/"/>
    <ds:schemaRef ds:uri="8dbeb871-b0b2-4fe3-bcfe-824d1d669434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23B12E8-DF25-49E1-8B85-285480372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eb871-b0b2-4fe3-bcfe-824d1d6694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C7E75B-8E36-45A6-B940-08C3550FC5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ค่าเสื่อม-Practice</vt:lpstr>
      <vt:lpstr>CBA-practice</vt:lpstr>
      <vt:lpstr>Feed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Suwanna Sayruamyat</cp:lastModifiedBy>
  <cp:lastPrinted>2018-12-22T04:09:07Z</cp:lastPrinted>
  <dcterms:created xsi:type="dcterms:W3CDTF">2018-12-21T12:41:46Z</dcterms:created>
  <dcterms:modified xsi:type="dcterms:W3CDTF">2022-06-07T06:57:24Z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0x01010062703C9A4BE8FA4DA8122BAF342C752D</vt:lpwstr>
  </property>
</Properties>
</file>