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24"/>
  <workbookPr filterPrivacy="1" defaultThemeVersion="124226"/>
  <xr:revisionPtr revIDLastSave="0" documentId="13_ncr:1_{1E27844E-27CB-40DA-AF85-2D4841DF8E5C}" xr6:coauthVersionLast="48" xr6:coauthVersionMax="48" xr10:uidLastSave="{00000000-0000-0000-0000-000000000000}"/>
  <bookViews>
    <workbookView xWindow="-120" yWindow="-120" windowWidth="24240" windowHeight="13290" xr2:uid="{00000000-000D-0000-FFFF-FFFF00000000}"/>
  </bookViews>
  <sheets>
    <sheet name="กันยายน" sheetId="5" r:id="rId1"/>
    <sheet name="ตุลาคม" sheetId="4" r:id="rId2"/>
  </sheets>
  <definedNames>
    <definedName name="_xlnm.Print_Area" localSheetId="0">กันยายน!$A$1:$Q$46</definedName>
    <definedName name="_xlnm.Print_Area" localSheetId="1">ตุลาคม!$A$1:$Q$46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2" i="4" l="1"/>
  <c r="B61" i="4"/>
  <c r="B60" i="4"/>
  <c r="B59" i="4"/>
  <c r="B58" i="4"/>
  <c r="B57" i="4"/>
  <c r="C56" i="4"/>
  <c r="C55" i="4"/>
  <c r="D55" i="5" s="1"/>
  <c r="C54" i="4"/>
  <c r="D54" i="5" s="1"/>
  <c r="B62" i="5"/>
  <c r="B61" i="5"/>
  <c r="B60" i="5"/>
  <c r="B59" i="5"/>
  <c r="B58" i="5"/>
  <c r="B57" i="5"/>
  <c r="C56" i="5"/>
  <c r="C55" i="5"/>
  <c r="C54" i="5"/>
  <c r="O36" i="5"/>
  <c r="C62" i="5" s="1"/>
  <c r="M36" i="5"/>
  <c r="C61" i="5" s="1"/>
  <c r="K36" i="5"/>
  <c r="C60" i="5" s="1"/>
  <c r="I36" i="5"/>
  <c r="C59" i="5" s="1"/>
  <c r="G36" i="5"/>
  <c r="C58" i="5" s="1"/>
  <c r="E36" i="5"/>
  <c r="C36" i="5"/>
  <c r="C51" i="5" s="1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Q5" i="5" s="1"/>
  <c r="Q6" i="5" s="1"/>
  <c r="O36" i="4"/>
  <c r="C62" i="4" s="1"/>
  <c r="D62" i="5" s="1"/>
  <c r="M36" i="4"/>
  <c r="C61" i="4" s="1"/>
  <c r="K36" i="4"/>
  <c r="C60" i="4" s="1"/>
  <c r="I36" i="4"/>
  <c r="C59" i="4" s="1"/>
  <c r="G36" i="4"/>
  <c r="C58" i="4" s="1"/>
  <c r="E36" i="4"/>
  <c r="C36" i="4"/>
  <c r="C51" i="4" s="1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Q5" i="4" s="1"/>
  <c r="Q6" i="4" l="1"/>
  <c r="Q7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Q32" i="4" s="1"/>
  <c r="Q33" i="4" s="1"/>
  <c r="Q34" i="4" s="1"/>
  <c r="Q35" i="4" s="1"/>
  <c r="Q7" i="5"/>
  <c r="Q8" i="5" s="1"/>
  <c r="D56" i="5"/>
  <c r="D51" i="5"/>
  <c r="D59" i="5"/>
  <c r="D61" i="5"/>
  <c r="D60" i="5"/>
  <c r="P36" i="4"/>
  <c r="P45" i="4" s="1"/>
  <c r="P46" i="4" s="1"/>
  <c r="D58" i="5"/>
  <c r="Q9" i="5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Q32" i="5" s="1"/>
  <c r="Q33" i="5" s="1"/>
  <c r="Q34" i="5" s="1"/>
  <c r="C57" i="4"/>
  <c r="C52" i="4" s="1"/>
  <c r="P36" i="5"/>
  <c r="P45" i="5" s="1"/>
  <c r="P46" i="5" s="1"/>
  <c r="C57" i="5"/>
  <c r="C52" i="5" l="1"/>
  <c r="D52" i="5"/>
  <c r="D57" i="5"/>
  <c r="C53" i="4"/>
  <c r="C53" i="5" l="1"/>
  <c r="D53" i="5"/>
</calcChain>
</file>

<file path=xl/sharedStrings.xml><?xml version="1.0" encoding="utf-8"?>
<sst xmlns="http://schemas.openxmlformats.org/spreadsheetml/2006/main" count="145" uniqueCount="43">
  <si>
    <t>รายรับ-รายจ่ายประจำเดือนกันยายน 2563</t>
  </si>
  <si>
    <t>วันที่</t>
  </si>
  <si>
    <t>รายรับ</t>
  </si>
  <si>
    <t>ค่าใช้จ่าย</t>
  </si>
  <si>
    <t>เงินคงเหลือ</t>
  </si>
  <si>
    <t>ค่าอาหารและเครื่องดื่ม</t>
  </si>
  <si>
    <t>ค่าเดินทาง</t>
  </si>
  <si>
    <t>ค่าการศึกษา</t>
  </si>
  <si>
    <t>ค่าซื้อของใช้ส่วนตัว</t>
  </si>
  <si>
    <t>ค่าบันเทิงและท่องเที่ยว</t>
  </si>
  <si>
    <t>รายจ่ายอื่นๆ</t>
  </si>
  <si>
    <t>รายจ่ายรวม</t>
  </si>
  <si>
    <t>รายการ</t>
  </si>
  <si>
    <t>บาท.สต</t>
  </si>
  <si>
    <t>แม่ให้เงินเดือน</t>
  </si>
  <si>
    <t>อาหาร@บาร์ใหม่</t>
  </si>
  <si>
    <t>ค่ามอเตอร์ไซค์ไปมอ</t>
  </si>
  <si>
    <t>อาหาร@บาร์ใหม่ MK</t>
  </si>
  <si>
    <t>เครื่องเขียน</t>
  </si>
  <si>
    <t>แชมพู ผงซักฟอก</t>
  </si>
  <si>
    <t>ดูภาพยนต์</t>
  </si>
  <si>
    <t xml:space="preserve">แท๊กซี่ </t>
  </si>
  <si>
    <t>ทำบุญ</t>
  </si>
  <si>
    <t>ทำงานพิเศษ</t>
  </si>
  <si>
    <t>กาว</t>
  </si>
  <si>
    <t xml:space="preserve">สบู่ </t>
  </si>
  <si>
    <t>สระผม</t>
  </si>
  <si>
    <t>ครีมนวด ยาสีฟัน</t>
  </si>
  <si>
    <t>กระดาษ ชุดปากกา</t>
  </si>
  <si>
    <t>รถเมล์</t>
  </si>
  <si>
    <t>รถตู้</t>
  </si>
  <si>
    <t>ทำสีผม</t>
  </si>
  <si>
    <t>รวม</t>
  </si>
  <si>
    <t>ค่าเช่าที่พัก</t>
  </si>
  <si>
    <t>ค่าโทรศัพท์และอินเตอร์เน็ท</t>
  </si>
  <si>
    <t>ค่าน้ำค่าไฟ</t>
  </si>
  <si>
    <t>รวมจ่ายทั้งหมด</t>
  </si>
  <si>
    <t>เงินออม</t>
  </si>
  <si>
    <t>กันยายน</t>
  </si>
  <si>
    <t>ตุลาคม</t>
  </si>
  <si>
    <t>รายรับรวม</t>
  </si>
  <si>
    <t>รายรับ-รายจ่ายประจำเดือนตุลาคม 2564</t>
  </si>
  <si>
    <t>สิงหาคม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</si>
</sst>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1" fillId="0" borderId="1" xfId="1" applyNumberFormat="1" applyFont="1" applyBorder="1"/>
    <xf numFmtId="0" fontId="3" fillId="0" borderId="1" xfId="0" applyFont="1" applyBorder="1"/>
    <xf numFmtId="164" fontId="3" fillId="0" borderId="1" xfId="1" applyNumberFormat="1" applyFont="1" applyBorder="1"/>
    <xf numFmtId="164" fontId="1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รายรับ รายจ่าย เงินออม</a:t>
            </a:r>
            <a:endParaRPr lang="en-US"/>
          </a:p>
        </c:rich>
      </c:tx>
      <c:layout>
        <c:manualLayout>
          <c:xMode val="edge"/>
          <c:yMode val="edge"/>
          <c:x val="0.1838991637673198"/>
          <c:y val="1.754385964912280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กันยายน!$B$51</c:f>
              <c:strCache>
                <c:ptCount val="1"/>
                <c:pt idx="0">
                  <c:v>รายรับรวม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กันยายน!$C$50:$D$50</c:f>
              <c:strCache>
                <c:ptCount val="2"/>
                <c:pt idx="0">
                  <c:v> กันยายน </c:v>
                </c:pt>
                <c:pt idx="1">
                  <c:v>ตุลาคม</c:v>
                </c:pt>
              </c:strCache>
            </c:strRef>
          </c:cat>
          <c:val>
            <c:numRef>
              <c:f>กันยายน!$C$51:$D$51</c:f>
              <c:numCache>
                <c:formatCode>_-* #,##0_-;\-* #,##0_-;_-* "-"??_-;_-@_-</c:formatCode>
                <c:ptCount val="2"/>
                <c:pt idx="0">
                  <c:v>14000</c:v>
                </c:pt>
                <c:pt idx="1">
                  <c:v>14000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F-4618-B595-AB66F9094E10}"/>
            </c:ext>
          </c:extLst>
        </c:ser>
        <c:ser>
          <c:idx val="1"/>
          <c:order val="1"/>
          <c:tx>
            <c:strRef>
              <c:f>กันยายน!$B$52</c:f>
              <c:strCache>
                <c:ptCount val="1"/>
                <c:pt idx="0">
                  <c:v>รายจ่ายรวม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กันยายน!$C$50:$D$50</c:f>
              <c:strCache>
                <c:ptCount val="2"/>
                <c:pt idx="0">
                  <c:v> กันยายน </c:v>
                </c:pt>
                <c:pt idx="1">
                  <c:v>ตุลาคม</c:v>
                </c:pt>
              </c:strCache>
            </c:strRef>
          </c:cat>
          <c:val>
            <c:numRef>
              <c:f>กันยายน!$C$52:$D$52</c:f>
              <c:numCache>
                <c:formatCode>_-* #,##0_-;\-* #,##0_-;_-* "-"??_-;_-@_-</c:formatCode>
                <c:ptCount val="2"/>
                <c:pt idx="0">
                  <c:v>12150</c:v>
                </c:pt>
                <c:pt idx="1">
                  <c:v>11790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F-4618-B595-AB66F9094E10}"/>
            </c:ext>
          </c:extLst>
        </c:ser>
        <c:ser>
          <c:idx val="2"/>
          <c:order val="2"/>
          <c:tx>
            <c:strRef>
              <c:f>กันยายน!$B$53</c:f>
              <c:strCache>
                <c:ptCount val="1"/>
                <c:pt idx="0">
                  <c:v>เงินออม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กันยายน!$C$50:$D$50</c:f>
              <c:strCache>
                <c:ptCount val="2"/>
                <c:pt idx="0">
                  <c:v> กันยายน </c:v>
                </c:pt>
                <c:pt idx="1">
                  <c:v>ตุลาคม</c:v>
                </c:pt>
              </c:strCache>
            </c:strRef>
          </c:cat>
          <c:val>
            <c:numRef>
              <c:f>กันยายน!$C$53:$D$53</c:f>
              <c:numCache>
                <c:formatCode>_-* #,##0_-;\-* #,##0_-;_-* "-"??_-;_-@_-</c:formatCode>
                <c:ptCount val="2"/>
                <c:pt idx="0">
                  <c:v>1850</c:v>
                </c:pt>
                <c:pt idx="1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F-4618-B595-AB66F9094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7851792"/>
        <c:axId val="1847858864"/>
      </c:barChart>
      <c:catAx>
        <c:axId val="184785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7858864"/>
        <c:crosses val="autoZero"/>
        <c:auto val="1"/>
        <c:lblAlgn val="ctr"/>
        <c:lblOffset val="100"/>
        <c:noMultiLvlLbl val="0"/>
      </c:catAx>
      <c:valAx>
        <c:axId val="184785886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crossAx val="1847851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ค่าใช้จ่ายเดือนกันยายน</a:t>
            </a:r>
            <a:endParaRPr lang="en-US"/>
          </a:p>
        </c:rich>
      </c:tx>
      <c:layout>
        <c:manualLayout>
          <c:xMode val="edge"/>
          <c:yMode val="edge"/>
          <c:x val="0.23199300087489069"/>
          <c:y val="1.388888888888888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3.0415573053368329E-3"/>
                  <c:y val="7.37332312627587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D5-4262-8F49-90F6FD34C19E}"/>
                </c:ext>
              </c:extLst>
            </c:dLbl>
            <c:dLbl>
              <c:idx val="3"/>
              <c:layout>
                <c:manualLayout>
                  <c:x val="-0.1107749343832021"/>
                  <c:y val="-7.88888888888888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D5-4262-8F49-90F6FD34C19E}"/>
                </c:ext>
              </c:extLst>
            </c:dLbl>
            <c:dLbl>
              <c:idx val="6"/>
              <c:layout>
                <c:manualLayout>
                  <c:x val="-4.0748140857392826E-2"/>
                  <c:y val="-3.2516768737241177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D5-4262-8F49-90F6FD34C19E}"/>
                </c:ext>
              </c:extLst>
            </c:dLbl>
            <c:dLbl>
              <c:idx val="7"/>
              <c:layout>
                <c:manualLayout>
                  <c:x val="-1.3139545056867917E-2"/>
                  <c:y val="-2.51629483814523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D5-4262-8F49-90F6FD34C1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กันยายน!$B$54:$B$62</c:f>
              <c:strCache>
                <c:ptCount val="9"/>
                <c:pt idx="0">
                  <c:v>ค่าเช่าที่พัก</c:v>
                </c:pt>
                <c:pt idx="1">
                  <c:v>ค่าโทรศัพท์และอินเตอร์เน็ท</c:v>
                </c:pt>
                <c:pt idx="2">
                  <c:v>ค่าน้ำค่าไฟ</c:v>
                </c:pt>
                <c:pt idx="3">
                  <c:v>ค่าอาหารและเครื่องดื่ม</c:v>
                </c:pt>
                <c:pt idx="4">
                  <c:v>ค่าเดินทาง</c:v>
                </c:pt>
                <c:pt idx="5">
                  <c:v>ค่าการศึกษา</c:v>
                </c:pt>
                <c:pt idx="6">
                  <c:v>ค่าซื้อของใช้ส่วนตัว</c:v>
                </c:pt>
                <c:pt idx="7">
                  <c:v>ค่าบันเทิงและท่องเที่ยว</c:v>
                </c:pt>
                <c:pt idx="8">
                  <c:v>รายจ่ายอื่นๆ</c:v>
                </c:pt>
              </c:strCache>
            </c:strRef>
          </c:cat>
          <c:val>
            <c:numRef>
              <c:f>กันยายน!$C$54:$C$62</c:f>
              <c:numCache>
                <c:formatCode>_-* #,##0_-;\-* #,##0_-;_-* "-"??_-;_-@_-</c:formatCode>
                <c:ptCount val="9"/>
                <c:pt idx="0">
                  <c:v>3500</c:v>
                </c:pt>
                <c:pt idx="1">
                  <c:v>400</c:v>
                </c:pt>
                <c:pt idx="2">
                  <c:v>800</c:v>
                </c:pt>
                <c:pt idx="3">
                  <c:v>3150</c:v>
                </c:pt>
                <c:pt idx="4">
                  <c:v>1380</c:v>
                </c:pt>
                <c:pt idx="5">
                  <c:v>775</c:v>
                </c:pt>
                <c:pt idx="6">
                  <c:v>595</c:v>
                </c:pt>
                <c:pt idx="7">
                  <c:v>950</c:v>
                </c:pt>
                <c:pt idx="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D5-4262-8F49-90F6FD34C1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ค่าใช้จ่ายเดือนตุลาคม</a:t>
            </a:r>
            <a:endParaRPr lang="en-US"/>
          </a:p>
        </c:rich>
      </c:tx>
      <c:layout>
        <c:manualLayout>
          <c:xMode val="edge"/>
          <c:yMode val="edge"/>
          <c:x val="0.24620822397200351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2.3035870516185477E-3"/>
                  <c:y val="2.22878390201224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9F-41A6-873B-0959872EBEB2}"/>
                </c:ext>
              </c:extLst>
            </c:dLbl>
            <c:dLbl>
              <c:idx val="3"/>
              <c:layout>
                <c:manualLayout>
                  <c:x val="-0.10113998250218723"/>
                  <c:y val="-1.87037037037037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9F-41A6-873B-0959872EBEB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กันยายน!$B$54:$B$62</c:f>
              <c:strCache>
                <c:ptCount val="9"/>
                <c:pt idx="0">
                  <c:v>ค่าเช่าที่พัก</c:v>
                </c:pt>
                <c:pt idx="1">
                  <c:v>ค่าโทรศัพท์และอินเตอร์เน็ท</c:v>
                </c:pt>
                <c:pt idx="2">
                  <c:v>ค่าน้ำค่าไฟ</c:v>
                </c:pt>
                <c:pt idx="3">
                  <c:v>ค่าอาหารและเครื่องดื่ม</c:v>
                </c:pt>
                <c:pt idx="4">
                  <c:v>ค่าเดินทาง</c:v>
                </c:pt>
                <c:pt idx="5">
                  <c:v>ค่าการศึกษา</c:v>
                </c:pt>
                <c:pt idx="6">
                  <c:v>ค่าซื้อของใช้ส่วนตัว</c:v>
                </c:pt>
                <c:pt idx="7">
                  <c:v>ค่าบันเทิงและท่องเที่ยว</c:v>
                </c:pt>
                <c:pt idx="8">
                  <c:v>รายจ่ายอื่นๆ</c:v>
                </c:pt>
              </c:strCache>
            </c:strRef>
          </c:cat>
          <c:val>
            <c:numRef>
              <c:f>กันยายน!$D$54:$D$62</c:f>
              <c:numCache>
                <c:formatCode>_-* #,##0_-;\-* #,##0_-;_-* "-"??_-;_-@_-</c:formatCode>
                <c:ptCount val="9"/>
                <c:pt idx="0">
                  <c:v>3500</c:v>
                </c:pt>
                <c:pt idx="1">
                  <c:v>400</c:v>
                </c:pt>
                <c:pt idx="2">
                  <c:v>800</c:v>
                </c:pt>
                <c:pt idx="3">
                  <c:v>3250</c:v>
                </c:pt>
                <c:pt idx="4">
                  <c:v>920</c:v>
                </c:pt>
                <c:pt idx="5">
                  <c:v>775</c:v>
                </c:pt>
                <c:pt idx="6">
                  <c:v>595</c:v>
                </c:pt>
                <c:pt idx="7">
                  <c:v>950</c:v>
                </c:pt>
                <c:pt idx="8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9F-41A6-873B-0959872EBE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46</xdr:row>
      <xdr:rowOff>171450</xdr:rowOff>
    </xdr:from>
    <xdr:to>
      <xdr:col>9</xdr:col>
      <xdr:colOff>171450</xdr:colOff>
      <xdr:row>62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62</xdr:row>
      <xdr:rowOff>171450</xdr:rowOff>
    </xdr:from>
    <xdr:to>
      <xdr:col>9</xdr:col>
      <xdr:colOff>152400</xdr:colOff>
      <xdr:row>78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409575</xdr:colOff>
      <xdr:row>78</xdr:row>
      <xdr:rowOff>161925</xdr:rowOff>
    </xdr:from>
    <xdr:to>
      <xdr:col>9</xdr:col>
      <xdr:colOff>123825</xdr:colOff>
      <xdr:row>94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2"/>
  <sheetViews>
    <sheetView tabSelected="1" topLeftCell="C31" zoomScale="115" zoomScaleNormal="115" workbookViewId="0">
      <selection activeCell="N47" sqref="N47:N48"/>
    </sheetView>
  </sheetViews>
  <sheetFormatPr defaultRowHeight="15"/>
  <cols>
    <col min="2" max="2" width="17.7109375" customWidth="1"/>
    <col min="3" max="3" width="11.5703125" bestFit="1" customWidth="1"/>
    <col min="4" max="4" width="16.85546875" bestFit="1" customWidth="1"/>
    <col min="5" max="5" width="10" bestFit="1" customWidth="1"/>
    <col min="6" max="6" width="18.42578125" customWidth="1"/>
    <col min="7" max="7" width="10" bestFit="1" customWidth="1"/>
    <col min="8" max="8" width="18" customWidth="1"/>
    <col min="9" max="9" width="9.140625" bestFit="1" customWidth="1"/>
    <col min="10" max="10" width="17.85546875" customWidth="1"/>
    <col min="11" max="11" width="9.140625" bestFit="1" customWidth="1"/>
    <col min="12" max="12" width="17.85546875" customWidth="1"/>
    <col min="13" max="13" width="9.28515625" bestFit="1" customWidth="1"/>
    <col min="14" max="14" width="18" customWidth="1"/>
    <col min="15" max="15" width="9.140625" bestFit="1" customWidth="1"/>
    <col min="16" max="16" width="14.42578125" bestFit="1" customWidth="1"/>
    <col min="17" max="17" width="9.42578125" bestFit="1" customWidth="1"/>
  </cols>
  <sheetData>
    <row r="1" spans="1:17" ht="23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>
      <c r="A2" s="16" t="s">
        <v>1</v>
      </c>
      <c r="B2" s="16" t="s">
        <v>2</v>
      </c>
      <c r="C2" s="16"/>
      <c r="D2" s="17" t="s">
        <v>3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6" t="s">
        <v>4</v>
      </c>
    </row>
    <row r="3" spans="1:17">
      <c r="A3" s="16"/>
      <c r="B3" s="16"/>
      <c r="C3" s="16"/>
      <c r="D3" s="18" t="s">
        <v>5</v>
      </c>
      <c r="E3" s="18"/>
      <c r="F3" s="18" t="s">
        <v>6</v>
      </c>
      <c r="G3" s="18"/>
      <c r="H3" s="18" t="s">
        <v>7</v>
      </c>
      <c r="I3" s="18"/>
      <c r="J3" s="18" t="s">
        <v>8</v>
      </c>
      <c r="K3" s="18"/>
      <c r="L3" s="18" t="s">
        <v>9</v>
      </c>
      <c r="M3" s="18"/>
      <c r="N3" s="18" t="s">
        <v>10</v>
      </c>
      <c r="O3" s="18"/>
      <c r="P3" s="3" t="s">
        <v>11</v>
      </c>
      <c r="Q3" s="16"/>
    </row>
    <row r="4" spans="1:17">
      <c r="A4" s="4"/>
      <c r="B4" s="3" t="s">
        <v>12</v>
      </c>
      <c r="C4" s="3" t="s">
        <v>13</v>
      </c>
      <c r="D4" s="3" t="s">
        <v>12</v>
      </c>
      <c r="E4" s="3" t="s">
        <v>13</v>
      </c>
      <c r="F4" s="3" t="s">
        <v>12</v>
      </c>
      <c r="G4" s="3" t="s">
        <v>13</v>
      </c>
      <c r="H4" s="3" t="s">
        <v>12</v>
      </c>
      <c r="I4" s="3" t="s">
        <v>13</v>
      </c>
      <c r="J4" s="3" t="s">
        <v>12</v>
      </c>
      <c r="K4" s="3" t="s">
        <v>13</v>
      </c>
      <c r="L4" s="3" t="s">
        <v>12</v>
      </c>
      <c r="M4" s="3" t="s">
        <v>13</v>
      </c>
      <c r="N4" s="3" t="s">
        <v>12</v>
      </c>
      <c r="O4" s="3" t="s">
        <v>13</v>
      </c>
      <c r="P4" s="3" t="s">
        <v>13</v>
      </c>
      <c r="Q4" s="3" t="s">
        <v>13</v>
      </c>
    </row>
    <row r="5" spans="1:17">
      <c r="A5" s="5">
        <v>1</v>
      </c>
      <c r="B5" s="6" t="s">
        <v>14</v>
      </c>
      <c r="C5" s="7">
        <v>10000</v>
      </c>
      <c r="D5" t="s">
        <v>15</v>
      </c>
      <c r="E5" s="7">
        <v>100</v>
      </c>
      <c r="F5" s="7" t="s">
        <v>16</v>
      </c>
      <c r="G5" s="7">
        <v>40</v>
      </c>
      <c r="H5" s="7"/>
      <c r="I5" s="7"/>
      <c r="J5" s="7"/>
      <c r="K5" s="7"/>
      <c r="L5" s="7"/>
      <c r="M5" s="7"/>
      <c r="N5" s="7"/>
      <c r="O5" s="7"/>
      <c r="P5" s="7">
        <f>SUM(E5,G5,I5,K5,M5,O5)</f>
        <v>140</v>
      </c>
      <c r="Q5" s="7">
        <f>SUM(C5-P5)</f>
        <v>9860</v>
      </c>
    </row>
    <row r="6" spans="1:17">
      <c r="A6" s="5">
        <v>2</v>
      </c>
      <c r="B6" s="6"/>
      <c r="C6" s="7"/>
      <c r="D6" t="s">
        <v>17</v>
      </c>
      <c r="E6" s="7">
        <v>300</v>
      </c>
      <c r="F6" s="7" t="s">
        <v>16</v>
      </c>
      <c r="G6" s="7">
        <v>40</v>
      </c>
      <c r="H6" s="7"/>
      <c r="I6" s="7"/>
      <c r="J6" s="7"/>
      <c r="K6" s="7"/>
      <c r="L6" s="7"/>
      <c r="M6" s="7"/>
      <c r="N6" s="7"/>
      <c r="O6" s="7"/>
      <c r="P6" s="7">
        <f t="shared" ref="P6:P7" si="0">SUM(E6,G6,I6,K6,M6,O6)</f>
        <v>340</v>
      </c>
      <c r="Q6" s="7">
        <f t="shared" ref="Q6:Q16" si="1">SUM(Q5,C6)-P6</f>
        <v>9520</v>
      </c>
    </row>
    <row r="7" spans="1:17">
      <c r="A7" s="5">
        <v>3</v>
      </c>
      <c r="B7" s="6"/>
      <c r="C7" s="7"/>
      <c r="D7" s="7"/>
      <c r="E7" s="7">
        <v>100</v>
      </c>
      <c r="F7" s="7" t="s">
        <v>16</v>
      </c>
      <c r="G7" s="7">
        <v>40</v>
      </c>
      <c r="H7" s="7" t="s">
        <v>18</v>
      </c>
      <c r="I7" s="7">
        <v>250</v>
      </c>
      <c r="J7" s="7"/>
      <c r="K7" s="7"/>
      <c r="L7" s="7"/>
      <c r="M7" s="7"/>
      <c r="N7" s="7"/>
      <c r="O7" s="7"/>
      <c r="P7" s="7">
        <f t="shared" si="0"/>
        <v>390</v>
      </c>
      <c r="Q7" s="7">
        <f t="shared" si="1"/>
        <v>9130</v>
      </c>
    </row>
    <row r="8" spans="1:17">
      <c r="A8" s="5">
        <v>4</v>
      </c>
      <c r="B8" s="6"/>
      <c r="C8" s="7"/>
      <c r="D8" s="7"/>
      <c r="E8" s="7">
        <v>100</v>
      </c>
      <c r="F8" s="7" t="s">
        <v>16</v>
      </c>
      <c r="G8" s="7">
        <v>40</v>
      </c>
      <c r="H8" s="7"/>
      <c r="I8" s="7"/>
      <c r="J8" s="7" t="s">
        <v>19</v>
      </c>
      <c r="K8" s="7">
        <v>175</v>
      </c>
      <c r="L8" s="7"/>
      <c r="M8" s="7"/>
      <c r="N8" s="7"/>
      <c r="O8" s="7"/>
      <c r="P8" s="7">
        <f>SUM(E8,G8,I7,K8,M8,O8)</f>
        <v>565</v>
      </c>
      <c r="Q8" s="7">
        <f t="shared" si="1"/>
        <v>8565</v>
      </c>
    </row>
    <row r="9" spans="1:17">
      <c r="A9" s="5">
        <v>5</v>
      </c>
      <c r="B9" s="6"/>
      <c r="C9" s="7"/>
      <c r="D9" s="7"/>
      <c r="E9" s="7">
        <v>50</v>
      </c>
      <c r="F9" s="7" t="s">
        <v>16</v>
      </c>
      <c r="G9" s="7">
        <v>40</v>
      </c>
      <c r="H9" s="7"/>
      <c r="I9" s="7"/>
      <c r="J9" s="7"/>
      <c r="K9" s="7"/>
      <c r="L9" s="7" t="s">
        <v>20</v>
      </c>
      <c r="M9" s="7">
        <v>400</v>
      </c>
      <c r="N9" s="7"/>
      <c r="O9" s="7"/>
      <c r="P9" s="7">
        <f t="shared" ref="P9:P36" si="2">SUM(E9,G9,I9,K9,M9,O9)</f>
        <v>490</v>
      </c>
      <c r="Q9" s="7">
        <f t="shared" si="1"/>
        <v>8075</v>
      </c>
    </row>
    <row r="10" spans="1:17">
      <c r="A10" s="5">
        <v>6</v>
      </c>
      <c r="B10" s="6"/>
      <c r="C10" s="7"/>
      <c r="D10" s="7"/>
      <c r="E10" s="7">
        <v>100</v>
      </c>
      <c r="F10" s="7" t="s">
        <v>21</v>
      </c>
      <c r="G10" s="7">
        <v>200</v>
      </c>
      <c r="H10" s="7"/>
      <c r="I10" s="7"/>
      <c r="J10" s="7"/>
      <c r="K10" s="7"/>
      <c r="L10" s="7"/>
      <c r="M10" s="7"/>
      <c r="N10" s="7" t="s">
        <v>22</v>
      </c>
      <c r="O10" s="7">
        <v>200</v>
      </c>
      <c r="P10" s="7">
        <f>SUM(E10,G12,I10,K10,M10,O10)</f>
        <v>340</v>
      </c>
      <c r="Q10" s="7">
        <f t="shared" si="1"/>
        <v>7735</v>
      </c>
    </row>
    <row r="11" spans="1:17">
      <c r="A11" s="5">
        <v>7</v>
      </c>
      <c r="B11" s="6" t="s">
        <v>23</v>
      </c>
      <c r="C11" s="7">
        <v>1000</v>
      </c>
      <c r="D11" s="7"/>
      <c r="E11" s="7">
        <v>100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f t="shared" si="2"/>
        <v>100</v>
      </c>
      <c r="Q11" s="7">
        <f t="shared" si="1"/>
        <v>8635</v>
      </c>
    </row>
    <row r="12" spans="1:17">
      <c r="A12" s="5">
        <v>8</v>
      </c>
      <c r="B12" s="6"/>
      <c r="C12" s="7"/>
      <c r="D12" s="7"/>
      <c r="E12" s="7">
        <v>100</v>
      </c>
      <c r="F12" s="7" t="s">
        <v>16</v>
      </c>
      <c r="G12" s="7">
        <v>40</v>
      </c>
      <c r="H12" s="7"/>
      <c r="I12" s="7"/>
      <c r="J12" s="7"/>
      <c r="K12" s="7"/>
      <c r="L12" s="7"/>
      <c r="M12" s="7"/>
      <c r="N12" s="7"/>
      <c r="O12" s="7"/>
      <c r="P12" s="7">
        <f t="shared" si="2"/>
        <v>140</v>
      </c>
      <c r="Q12" s="7">
        <f t="shared" si="1"/>
        <v>8495</v>
      </c>
    </row>
    <row r="13" spans="1:17">
      <c r="A13" s="5">
        <v>9</v>
      </c>
      <c r="B13" s="6"/>
      <c r="C13" s="7"/>
      <c r="D13" s="7"/>
      <c r="E13" s="7">
        <v>100</v>
      </c>
      <c r="F13" s="7" t="s">
        <v>16</v>
      </c>
      <c r="G13" s="7">
        <v>40</v>
      </c>
      <c r="H13" s="7" t="s">
        <v>24</v>
      </c>
      <c r="I13" s="7">
        <v>125</v>
      </c>
      <c r="J13" s="7"/>
      <c r="K13" s="7"/>
      <c r="L13" s="7"/>
      <c r="M13" s="7"/>
      <c r="N13" s="7"/>
      <c r="O13" s="7"/>
      <c r="P13" s="7">
        <f t="shared" si="2"/>
        <v>265</v>
      </c>
      <c r="Q13" s="7">
        <f t="shared" si="1"/>
        <v>8230</v>
      </c>
    </row>
    <row r="14" spans="1:17">
      <c r="A14" s="5">
        <v>10</v>
      </c>
      <c r="B14" s="6"/>
      <c r="C14" s="7"/>
      <c r="D14" s="7"/>
      <c r="E14" s="7">
        <v>100</v>
      </c>
      <c r="F14" s="7" t="s">
        <v>16</v>
      </c>
      <c r="G14" s="7">
        <v>40</v>
      </c>
      <c r="H14" s="7"/>
      <c r="I14" s="7"/>
      <c r="J14" s="7" t="s">
        <v>25</v>
      </c>
      <c r="K14" s="7">
        <v>120</v>
      </c>
      <c r="L14" s="7"/>
      <c r="M14" s="7"/>
      <c r="N14" s="7"/>
      <c r="O14" s="7"/>
      <c r="P14" s="7">
        <f t="shared" si="2"/>
        <v>260</v>
      </c>
      <c r="Q14" s="7">
        <f t="shared" si="1"/>
        <v>7970</v>
      </c>
    </row>
    <row r="15" spans="1:17">
      <c r="A15" s="5">
        <v>11</v>
      </c>
      <c r="B15" s="6"/>
      <c r="C15" s="7"/>
      <c r="D15" s="7"/>
      <c r="E15" s="7">
        <v>100</v>
      </c>
      <c r="F15" s="7" t="s">
        <v>16</v>
      </c>
      <c r="G15" s="7">
        <v>40</v>
      </c>
      <c r="H15" s="7"/>
      <c r="I15" s="7"/>
      <c r="J15" s="7"/>
      <c r="K15" s="7"/>
      <c r="L15" s="7"/>
      <c r="M15" s="7">
        <v>300</v>
      </c>
      <c r="N15" s="7"/>
      <c r="O15" s="7"/>
      <c r="P15" s="7">
        <f t="shared" si="2"/>
        <v>440</v>
      </c>
      <c r="Q15" s="7">
        <f t="shared" si="1"/>
        <v>7530</v>
      </c>
    </row>
    <row r="16" spans="1:17">
      <c r="A16" s="5">
        <v>12</v>
      </c>
      <c r="B16" s="6"/>
      <c r="C16" s="7"/>
      <c r="D16" s="7"/>
      <c r="E16" s="7">
        <v>100</v>
      </c>
      <c r="F16" s="7" t="s">
        <v>16</v>
      </c>
      <c r="G16" s="7">
        <v>40</v>
      </c>
      <c r="H16" s="7"/>
      <c r="I16" s="7"/>
      <c r="J16" s="7"/>
      <c r="K16" s="7"/>
      <c r="L16" s="7"/>
      <c r="M16" s="7"/>
      <c r="N16" s="7" t="s">
        <v>26</v>
      </c>
      <c r="O16" s="7">
        <v>100</v>
      </c>
      <c r="P16" s="7">
        <f t="shared" si="2"/>
        <v>240</v>
      </c>
      <c r="Q16" s="7">
        <f t="shared" si="1"/>
        <v>7290</v>
      </c>
    </row>
    <row r="17" spans="1:17">
      <c r="A17" s="5">
        <v>13</v>
      </c>
      <c r="B17" s="6"/>
      <c r="C17" s="7"/>
      <c r="D17" s="7"/>
      <c r="E17" s="7">
        <v>100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f t="shared" si="2"/>
        <v>100</v>
      </c>
      <c r="Q17" s="7">
        <f>SUM(Q16,C18)-P17</f>
        <v>8190</v>
      </c>
    </row>
    <row r="18" spans="1:17">
      <c r="A18" s="5">
        <v>14</v>
      </c>
      <c r="B18" s="6" t="s">
        <v>23</v>
      </c>
      <c r="C18" s="7">
        <v>1000</v>
      </c>
      <c r="D18" s="7"/>
      <c r="E18" s="7">
        <v>100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f t="shared" si="2"/>
        <v>100</v>
      </c>
      <c r="Q18" s="7">
        <f t="shared" ref="Q18:Q29" si="3">SUM(Q17,C18)-P18</f>
        <v>9090</v>
      </c>
    </row>
    <row r="19" spans="1:17">
      <c r="A19" s="5">
        <v>15</v>
      </c>
      <c r="B19" s="6"/>
      <c r="C19" s="7"/>
      <c r="D19" s="7"/>
      <c r="E19" s="7">
        <v>100</v>
      </c>
      <c r="F19" s="7" t="s">
        <v>16</v>
      </c>
      <c r="G19" s="7">
        <v>40</v>
      </c>
      <c r="H19" s="7"/>
      <c r="I19" s="7"/>
      <c r="J19" s="7"/>
      <c r="K19" s="7"/>
      <c r="L19" s="7"/>
      <c r="M19" s="7"/>
      <c r="N19" s="7"/>
      <c r="O19" s="7"/>
      <c r="P19" s="7">
        <f t="shared" si="2"/>
        <v>140</v>
      </c>
      <c r="Q19" s="7">
        <f t="shared" si="3"/>
        <v>8950</v>
      </c>
    </row>
    <row r="20" spans="1:17">
      <c r="A20" s="5">
        <v>16</v>
      </c>
      <c r="B20" s="6"/>
      <c r="C20" s="7"/>
      <c r="D20" s="7"/>
      <c r="E20" s="7">
        <v>100</v>
      </c>
      <c r="F20" s="7" t="s">
        <v>16</v>
      </c>
      <c r="G20" s="7">
        <v>40</v>
      </c>
      <c r="H20" s="7"/>
      <c r="I20" s="7"/>
      <c r="J20" s="7"/>
      <c r="K20" s="7"/>
      <c r="L20" s="7"/>
      <c r="M20" s="7"/>
      <c r="N20" s="7"/>
      <c r="O20" s="7"/>
      <c r="P20" s="7">
        <f t="shared" si="2"/>
        <v>140</v>
      </c>
      <c r="Q20" s="7">
        <f t="shared" si="3"/>
        <v>8810</v>
      </c>
    </row>
    <row r="21" spans="1:17">
      <c r="A21" s="5">
        <v>17</v>
      </c>
      <c r="B21" s="6"/>
      <c r="C21" s="7"/>
      <c r="D21" s="7"/>
      <c r="E21" s="7">
        <v>100</v>
      </c>
      <c r="F21" s="7" t="s">
        <v>16</v>
      </c>
      <c r="G21" s="7">
        <v>40</v>
      </c>
      <c r="H21" s="7"/>
      <c r="I21" s="7"/>
      <c r="J21" s="7" t="s">
        <v>27</v>
      </c>
      <c r="K21" s="7">
        <v>300</v>
      </c>
      <c r="L21" s="7"/>
      <c r="M21" s="7"/>
      <c r="N21" s="7"/>
      <c r="O21" s="7"/>
      <c r="P21" s="7">
        <f t="shared" si="2"/>
        <v>440</v>
      </c>
      <c r="Q21" s="7">
        <f t="shared" si="3"/>
        <v>8370</v>
      </c>
    </row>
    <row r="22" spans="1:17">
      <c r="A22" s="5">
        <v>18</v>
      </c>
      <c r="B22" s="6"/>
      <c r="C22" s="7"/>
      <c r="D22" s="7"/>
      <c r="E22" s="7">
        <v>150</v>
      </c>
      <c r="F22" s="7" t="s">
        <v>16</v>
      </c>
      <c r="G22" s="7">
        <v>40</v>
      </c>
      <c r="H22" s="7"/>
      <c r="I22" s="7"/>
      <c r="J22" s="7"/>
      <c r="K22" s="7"/>
      <c r="L22" s="7"/>
      <c r="M22" s="7"/>
      <c r="N22" s="7"/>
      <c r="O22" s="7"/>
      <c r="P22" s="7">
        <f t="shared" si="2"/>
        <v>190</v>
      </c>
      <c r="Q22" s="7">
        <f t="shared" si="3"/>
        <v>8180</v>
      </c>
    </row>
    <row r="23" spans="1:17">
      <c r="A23" s="5">
        <v>19</v>
      </c>
      <c r="B23" s="6"/>
      <c r="C23" s="7"/>
      <c r="D23" s="7"/>
      <c r="E23" s="7">
        <v>100</v>
      </c>
      <c r="F23" s="7" t="s">
        <v>16</v>
      </c>
      <c r="G23" s="7">
        <v>40</v>
      </c>
      <c r="H23" s="7"/>
      <c r="I23" s="7"/>
      <c r="J23" s="7"/>
      <c r="K23" s="7"/>
      <c r="L23" s="7"/>
      <c r="M23" s="7"/>
      <c r="N23" s="7"/>
      <c r="O23" s="7"/>
      <c r="P23" s="7">
        <f t="shared" si="2"/>
        <v>140</v>
      </c>
      <c r="Q23" s="7">
        <f t="shared" si="3"/>
        <v>8040</v>
      </c>
    </row>
    <row r="24" spans="1:17">
      <c r="A24" s="5">
        <v>20</v>
      </c>
      <c r="B24" s="6"/>
      <c r="C24" s="7"/>
      <c r="D24" s="7"/>
      <c r="E24" s="7">
        <v>100</v>
      </c>
      <c r="F24" s="7" t="s">
        <v>21</v>
      </c>
      <c r="G24" s="7">
        <v>200</v>
      </c>
      <c r="H24" s="7" t="s">
        <v>28</v>
      </c>
      <c r="I24" s="7">
        <v>400</v>
      </c>
      <c r="J24" s="7"/>
      <c r="K24" s="7"/>
      <c r="L24" s="7"/>
      <c r="M24" s="7"/>
      <c r="N24" s="7"/>
      <c r="O24" s="7"/>
      <c r="P24" s="7">
        <f t="shared" si="2"/>
        <v>700</v>
      </c>
      <c r="Q24" s="7">
        <f t="shared" si="3"/>
        <v>7340</v>
      </c>
    </row>
    <row r="25" spans="1:17">
      <c r="A25" s="5">
        <v>21</v>
      </c>
      <c r="B25" s="6" t="s">
        <v>23</v>
      </c>
      <c r="C25" s="7">
        <v>1000</v>
      </c>
      <c r="D25" s="7"/>
      <c r="E25" s="7">
        <v>100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>
        <f t="shared" si="2"/>
        <v>100</v>
      </c>
      <c r="Q25" s="7">
        <f t="shared" si="3"/>
        <v>8240</v>
      </c>
    </row>
    <row r="26" spans="1:17">
      <c r="A26" s="5">
        <v>22</v>
      </c>
      <c r="B26" s="6"/>
      <c r="C26" s="7"/>
      <c r="D26" s="7"/>
      <c r="E26" s="7">
        <v>100</v>
      </c>
      <c r="F26" s="7" t="s">
        <v>16</v>
      </c>
      <c r="G26" s="7">
        <v>40</v>
      </c>
      <c r="H26" s="7"/>
      <c r="I26" s="7"/>
      <c r="J26" s="7"/>
      <c r="K26" s="7"/>
      <c r="L26" s="7"/>
      <c r="M26" s="7"/>
      <c r="N26" s="7"/>
      <c r="O26" s="7"/>
      <c r="P26" s="7">
        <f t="shared" si="2"/>
        <v>140</v>
      </c>
      <c r="Q26" s="7">
        <f t="shared" si="3"/>
        <v>8100</v>
      </c>
    </row>
    <row r="27" spans="1:17">
      <c r="A27" s="5">
        <v>23</v>
      </c>
      <c r="B27" s="6"/>
      <c r="C27" s="7"/>
      <c r="D27" s="7"/>
      <c r="E27" s="7">
        <v>100</v>
      </c>
      <c r="F27" s="7" t="s">
        <v>16</v>
      </c>
      <c r="G27" s="7">
        <v>40</v>
      </c>
      <c r="H27" s="7"/>
      <c r="I27" s="7"/>
      <c r="J27" s="7"/>
      <c r="K27" s="7"/>
      <c r="L27" s="7"/>
      <c r="M27" s="7"/>
      <c r="N27" s="7"/>
      <c r="O27" s="7"/>
      <c r="P27" s="7">
        <f t="shared" si="2"/>
        <v>140</v>
      </c>
      <c r="Q27" s="7">
        <f t="shared" si="3"/>
        <v>7960</v>
      </c>
    </row>
    <row r="28" spans="1:17">
      <c r="A28" s="5">
        <v>24</v>
      </c>
      <c r="B28" s="6"/>
      <c r="C28" s="7"/>
      <c r="D28" s="7"/>
      <c r="E28" s="7">
        <v>100</v>
      </c>
      <c r="F28" s="7" t="s">
        <v>16</v>
      </c>
      <c r="G28" s="7">
        <v>40</v>
      </c>
      <c r="H28" s="7"/>
      <c r="I28" s="7"/>
      <c r="J28" s="7"/>
      <c r="K28" s="7"/>
      <c r="L28" s="7"/>
      <c r="M28" s="7"/>
      <c r="N28" s="7"/>
      <c r="O28" s="7"/>
      <c r="P28" s="7">
        <f t="shared" si="2"/>
        <v>140</v>
      </c>
      <c r="Q28" s="7">
        <f t="shared" si="3"/>
        <v>7820</v>
      </c>
    </row>
    <row r="29" spans="1:17">
      <c r="A29" s="5">
        <v>25</v>
      </c>
      <c r="B29" s="6"/>
      <c r="C29" s="7"/>
      <c r="D29" s="7"/>
      <c r="E29" s="7">
        <v>100</v>
      </c>
      <c r="F29" s="7" t="s">
        <v>16</v>
      </c>
      <c r="G29" s="7">
        <v>40</v>
      </c>
      <c r="H29" s="7"/>
      <c r="I29" s="7"/>
      <c r="J29" s="7"/>
      <c r="K29" s="7"/>
      <c r="L29" s="7"/>
      <c r="M29" s="7"/>
      <c r="N29" s="7"/>
      <c r="O29" s="7"/>
      <c r="P29" s="7">
        <f t="shared" si="2"/>
        <v>140</v>
      </c>
      <c r="Q29" s="7">
        <f t="shared" si="3"/>
        <v>7680</v>
      </c>
    </row>
    <row r="30" spans="1:17">
      <c r="A30" s="5">
        <v>26</v>
      </c>
      <c r="B30" s="6"/>
      <c r="C30" s="7"/>
      <c r="D30" s="7"/>
      <c r="E30" s="7">
        <v>50</v>
      </c>
      <c r="F30" s="7" t="s">
        <v>16</v>
      </c>
      <c r="G30" s="7">
        <v>40</v>
      </c>
      <c r="H30" s="7"/>
      <c r="I30" s="7"/>
      <c r="J30" s="7"/>
      <c r="K30" s="7"/>
      <c r="L30" s="7"/>
      <c r="M30" s="7">
        <v>250</v>
      </c>
      <c r="N30" s="7"/>
      <c r="O30" s="7"/>
      <c r="P30" s="7">
        <f t="shared" si="2"/>
        <v>340</v>
      </c>
      <c r="Q30" s="7">
        <f>SUM(Q29,C27)-P30</f>
        <v>7340</v>
      </c>
    </row>
    <row r="31" spans="1:17">
      <c r="A31" s="5">
        <v>27</v>
      </c>
      <c r="B31" s="6"/>
      <c r="C31" s="7"/>
      <c r="D31" s="7"/>
      <c r="E31" s="7">
        <v>100</v>
      </c>
      <c r="F31" s="7" t="s">
        <v>29</v>
      </c>
      <c r="G31" s="7">
        <v>20</v>
      </c>
      <c r="H31" s="7"/>
      <c r="I31" s="7"/>
      <c r="J31" s="7"/>
      <c r="K31" s="7"/>
      <c r="L31" s="7"/>
      <c r="M31" s="7"/>
      <c r="N31" s="7"/>
      <c r="O31" s="7"/>
      <c r="P31" s="7">
        <f t="shared" si="2"/>
        <v>120</v>
      </c>
      <c r="Q31" s="7">
        <f>SUM(Q30,C31)-P31</f>
        <v>7220</v>
      </c>
    </row>
    <row r="32" spans="1:17">
      <c r="A32" s="5">
        <v>28</v>
      </c>
      <c r="B32" s="6" t="s">
        <v>23</v>
      </c>
      <c r="C32" s="7">
        <v>1000</v>
      </c>
      <c r="D32" s="7"/>
      <c r="E32" s="7">
        <v>100</v>
      </c>
      <c r="F32" s="7" t="s">
        <v>30</v>
      </c>
      <c r="G32" s="7">
        <v>80</v>
      </c>
      <c r="H32" s="7"/>
      <c r="I32" s="7"/>
      <c r="J32" s="7"/>
      <c r="K32" s="7"/>
      <c r="L32" s="7"/>
      <c r="M32" s="7"/>
      <c r="N32" s="7"/>
      <c r="O32" s="7"/>
      <c r="P32" s="7">
        <f t="shared" si="2"/>
        <v>180</v>
      </c>
      <c r="Q32" s="7">
        <f t="shared" ref="Q32:Q34" si="4">SUM(Q31,C32)-P32</f>
        <v>8040</v>
      </c>
    </row>
    <row r="33" spans="1:17">
      <c r="A33" s="5">
        <v>29</v>
      </c>
      <c r="B33" s="6"/>
      <c r="C33" s="7"/>
      <c r="D33" s="7"/>
      <c r="E33" s="7">
        <v>100</v>
      </c>
      <c r="F33" s="7" t="s">
        <v>16</v>
      </c>
      <c r="G33" s="7">
        <v>40</v>
      </c>
      <c r="H33" s="7"/>
      <c r="I33" s="7"/>
      <c r="J33" s="7"/>
      <c r="K33" s="7"/>
      <c r="L33" s="7"/>
      <c r="M33" s="7"/>
      <c r="N33" s="7"/>
      <c r="O33" s="7"/>
      <c r="P33" s="7">
        <f t="shared" si="2"/>
        <v>140</v>
      </c>
      <c r="Q33" s="7">
        <f t="shared" si="4"/>
        <v>7900</v>
      </c>
    </row>
    <row r="34" spans="1:17">
      <c r="A34" s="5">
        <v>30</v>
      </c>
      <c r="B34" s="6"/>
      <c r="C34" s="7"/>
      <c r="D34" s="7"/>
      <c r="E34" s="7">
        <v>100</v>
      </c>
      <c r="F34" s="7" t="s">
        <v>16</v>
      </c>
      <c r="G34" s="7">
        <v>40</v>
      </c>
      <c r="H34" s="7"/>
      <c r="I34" s="7"/>
      <c r="J34" s="7"/>
      <c r="K34" s="7"/>
      <c r="L34" s="7"/>
      <c r="M34" s="7"/>
      <c r="N34" s="7" t="s">
        <v>31</v>
      </c>
      <c r="O34" s="7">
        <v>300</v>
      </c>
      <c r="P34" s="7">
        <f t="shared" si="2"/>
        <v>440</v>
      </c>
      <c r="Q34" s="7">
        <f t="shared" si="4"/>
        <v>7460</v>
      </c>
    </row>
    <row r="35" spans="1:17">
      <c r="A35" s="5"/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>
      <c r="A36" s="9"/>
      <c r="B36" s="4" t="s">
        <v>32</v>
      </c>
      <c r="C36" s="8">
        <f>SUM(C5:C35)</f>
        <v>14000</v>
      </c>
      <c r="D36" s="8" t="s">
        <v>32</v>
      </c>
      <c r="E36" s="8">
        <f>SUM(E5:E35)</f>
        <v>3150</v>
      </c>
      <c r="F36" s="8" t="s">
        <v>32</v>
      </c>
      <c r="G36" s="8">
        <f>SUM(G5:G35)</f>
        <v>1380</v>
      </c>
      <c r="H36" s="8" t="s">
        <v>32</v>
      </c>
      <c r="I36" s="8">
        <f>SUM(I5:I35)</f>
        <v>775</v>
      </c>
      <c r="J36" s="8"/>
      <c r="K36" s="8">
        <f>SUM(K5:K35)</f>
        <v>595</v>
      </c>
      <c r="L36" s="8"/>
      <c r="M36" s="8">
        <f>SUM(M5:M35)</f>
        <v>950</v>
      </c>
      <c r="N36" s="8"/>
      <c r="O36" s="8">
        <f>SUM(O5:O35)</f>
        <v>600</v>
      </c>
      <c r="P36" s="10">
        <f t="shared" si="2"/>
        <v>7450</v>
      </c>
      <c r="Q36" s="7"/>
    </row>
    <row r="39" spans="1:17">
      <c r="N39" t="s">
        <v>33</v>
      </c>
      <c r="P39" s="2">
        <v>3500</v>
      </c>
    </row>
    <row r="40" spans="1:17">
      <c r="N40" t="s">
        <v>34</v>
      </c>
      <c r="P40" s="2">
        <v>400</v>
      </c>
    </row>
    <row r="41" spans="1:17">
      <c r="N41" t="s">
        <v>35</v>
      </c>
      <c r="P41" s="2">
        <v>800</v>
      </c>
    </row>
    <row r="45" spans="1:17">
      <c r="N45" s="1" t="s">
        <v>36</v>
      </c>
      <c r="P45" s="11">
        <f>SUM(P36:P44)</f>
        <v>12150</v>
      </c>
    </row>
    <row r="46" spans="1:17" ht="26.25">
      <c r="N46" t="s">
        <v>37</v>
      </c>
      <c r="P46" s="12">
        <f>C36-P45</f>
        <v>1850</v>
      </c>
    </row>
    <row r="50" spans="2:4">
      <c r="B50" t="s">
        <v>12</v>
      </c>
      <c r="C50" s="13" t="s">
        <v>38</v>
      </c>
      <c r="D50" s="14" t="s">
        <v>39</v>
      </c>
    </row>
    <row r="51" spans="2:4">
      <c r="B51" t="s">
        <v>40</v>
      </c>
      <c r="C51" s="13">
        <f>C36</f>
        <v>14000</v>
      </c>
      <c r="D51" s="2">
        <f>ตุลาคม!C51</f>
        <v>14000</v>
      </c>
    </row>
    <row r="52" spans="2:4">
      <c r="B52" t="s">
        <v>11</v>
      </c>
      <c r="C52" s="13">
        <f>SUM(C54:C62)</f>
        <v>12150</v>
      </c>
      <c r="D52" s="2">
        <f>ตุลาคม!C52</f>
        <v>11790</v>
      </c>
    </row>
    <row r="53" spans="2:4">
      <c r="B53" t="s">
        <v>37</v>
      </c>
      <c r="C53" s="13">
        <f>C51-C52</f>
        <v>1850</v>
      </c>
      <c r="D53" s="2">
        <f>ตุลาคม!C53</f>
        <v>2210</v>
      </c>
    </row>
    <row r="54" spans="2:4">
      <c r="B54" t="s">
        <v>33</v>
      </c>
      <c r="C54" s="13">
        <f>P39</f>
        <v>3500</v>
      </c>
      <c r="D54" s="2">
        <f>ตุลาคม!C54</f>
        <v>3500</v>
      </c>
    </row>
    <row r="55" spans="2:4">
      <c r="B55" t="s">
        <v>34</v>
      </c>
      <c r="C55" s="13">
        <f>P40</f>
        <v>400</v>
      </c>
      <c r="D55" s="2">
        <f>ตุลาคม!C55</f>
        <v>400</v>
      </c>
    </row>
    <row r="56" spans="2:4">
      <c r="B56" t="s">
        <v>35</v>
      </c>
      <c r="C56" s="13">
        <f>P41</f>
        <v>800</v>
      </c>
      <c r="D56" s="2">
        <f>ตุลาคม!C56</f>
        <v>800</v>
      </c>
    </row>
    <row r="57" spans="2:4">
      <c r="B57" t="str">
        <f>D3</f>
        <v>ค่าอาหารและเครื่องดื่ม</v>
      </c>
      <c r="C57" s="13">
        <f>E36</f>
        <v>3150</v>
      </c>
      <c r="D57" s="2">
        <f>ตุลาคม!C57</f>
        <v>3250</v>
      </c>
    </row>
    <row r="58" spans="2:4">
      <c r="B58" t="str">
        <f>F3</f>
        <v>ค่าเดินทาง</v>
      </c>
      <c r="C58" s="13">
        <f>G36</f>
        <v>1380</v>
      </c>
      <c r="D58" s="2">
        <f>ตุลาคม!C58</f>
        <v>920</v>
      </c>
    </row>
    <row r="59" spans="2:4">
      <c r="B59" t="str">
        <f>H3</f>
        <v>ค่าการศึกษา</v>
      </c>
      <c r="C59" s="13">
        <f>I36</f>
        <v>775</v>
      </c>
      <c r="D59" s="2">
        <f>ตุลาคม!C59</f>
        <v>775</v>
      </c>
    </row>
    <row r="60" spans="2:4">
      <c r="B60" t="str">
        <f>J3</f>
        <v>ค่าซื้อของใช้ส่วนตัว</v>
      </c>
      <c r="C60" s="13">
        <f>K36</f>
        <v>595</v>
      </c>
      <c r="D60" s="2">
        <f>ตุลาคม!C60</f>
        <v>595</v>
      </c>
    </row>
    <row r="61" spans="2:4">
      <c r="B61" t="str">
        <f>L3</f>
        <v>ค่าบันเทิงและท่องเที่ยว</v>
      </c>
      <c r="C61" s="13">
        <f>M36</f>
        <v>950</v>
      </c>
      <c r="D61" s="2">
        <f>ตุลาคม!C61</f>
        <v>950</v>
      </c>
    </row>
    <row r="62" spans="2:4">
      <c r="B62" t="str">
        <f>N3</f>
        <v>รายจ่ายอื่นๆ</v>
      </c>
      <c r="C62" s="13">
        <f>O36</f>
        <v>600</v>
      </c>
      <c r="D62" s="2">
        <f>ตุลาคม!C62</f>
        <v>600</v>
      </c>
    </row>
  </sheetData>
  <mergeCells count="11">
    <mergeCell ref="A1:Q1"/>
    <mergeCell ref="A2:A3"/>
    <mergeCell ref="B2:C3"/>
    <mergeCell ref="D2:P2"/>
    <mergeCell ref="Q2:Q3"/>
    <mergeCell ref="D3:E3"/>
    <mergeCell ref="F3:G3"/>
    <mergeCell ref="H3:I3"/>
    <mergeCell ref="J3:K3"/>
    <mergeCell ref="L3:M3"/>
    <mergeCell ref="N3:O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2"/>
  <sheetViews>
    <sheetView zoomScale="55" zoomScaleNormal="55" workbookViewId="0">
      <selection activeCell="Z19" sqref="Z19"/>
    </sheetView>
  </sheetViews>
  <sheetFormatPr defaultRowHeight="15"/>
  <cols>
    <col min="2" max="2" width="17.7109375" customWidth="1"/>
    <col min="3" max="3" width="11.28515625" bestFit="1" customWidth="1"/>
    <col min="4" max="4" width="16.85546875" bestFit="1" customWidth="1"/>
    <col min="5" max="5" width="10.28515625" bestFit="1" customWidth="1"/>
    <col min="6" max="6" width="18.42578125" customWidth="1"/>
    <col min="7" max="7" width="9.140625" bestFit="1" customWidth="1"/>
    <col min="8" max="8" width="18" customWidth="1"/>
    <col min="9" max="9" width="9.140625" bestFit="1" customWidth="1"/>
    <col min="10" max="10" width="17.85546875" customWidth="1"/>
    <col min="11" max="11" width="9.140625" bestFit="1" customWidth="1"/>
    <col min="12" max="12" width="17.85546875" customWidth="1"/>
    <col min="13" max="13" width="8.42578125" customWidth="1"/>
    <col min="14" max="14" width="18" customWidth="1"/>
    <col min="15" max="15" width="9.140625" bestFit="1" customWidth="1"/>
    <col min="16" max="16" width="14.28515625" bestFit="1" customWidth="1"/>
    <col min="17" max="17" width="9.42578125" bestFit="1" customWidth="1"/>
  </cols>
  <sheetData>
    <row r="1" spans="1:17" ht="23.25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>
      <c r="A2" s="16" t="s">
        <v>1</v>
      </c>
      <c r="B2" s="16" t="s">
        <v>2</v>
      </c>
      <c r="C2" s="16"/>
      <c r="D2" s="17" t="s">
        <v>3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6" t="s">
        <v>4</v>
      </c>
    </row>
    <row r="3" spans="1:17">
      <c r="A3" s="16"/>
      <c r="B3" s="16"/>
      <c r="C3" s="16"/>
      <c r="D3" s="18" t="s">
        <v>5</v>
      </c>
      <c r="E3" s="18"/>
      <c r="F3" s="18" t="s">
        <v>6</v>
      </c>
      <c r="G3" s="18"/>
      <c r="H3" s="18" t="s">
        <v>7</v>
      </c>
      <c r="I3" s="18"/>
      <c r="J3" s="18" t="s">
        <v>8</v>
      </c>
      <c r="K3" s="18"/>
      <c r="L3" s="18" t="s">
        <v>9</v>
      </c>
      <c r="M3" s="18"/>
      <c r="N3" s="18" t="s">
        <v>10</v>
      </c>
      <c r="O3" s="18"/>
      <c r="P3" s="3" t="s">
        <v>11</v>
      </c>
      <c r="Q3" s="16"/>
    </row>
    <row r="4" spans="1:17">
      <c r="A4" s="4"/>
      <c r="B4" s="3" t="s">
        <v>12</v>
      </c>
      <c r="C4" s="3" t="s">
        <v>13</v>
      </c>
      <c r="D4" s="3" t="s">
        <v>12</v>
      </c>
      <c r="E4" s="3" t="s">
        <v>13</v>
      </c>
      <c r="F4" s="3" t="s">
        <v>12</v>
      </c>
      <c r="G4" s="3" t="s">
        <v>13</v>
      </c>
      <c r="H4" s="3" t="s">
        <v>12</v>
      </c>
      <c r="I4" s="3" t="s">
        <v>13</v>
      </c>
      <c r="J4" s="3" t="s">
        <v>12</v>
      </c>
      <c r="K4" s="3" t="s">
        <v>13</v>
      </c>
      <c r="L4" s="3" t="s">
        <v>12</v>
      </c>
      <c r="M4" s="3" t="s">
        <v>13</v>
      </c>
      <c r="N4" s="3" t="s">
        <v>12</v>
      </c>
      <c r="O4" s="3" t="s">
        <v>13</v>
      </c>
      <c r="P4" s="3" t="s">
        <v>13</v>
      </c>
      <c r="Q4" s="3" t="s">
        <v>13</v>
      </c>
    </row>
    <row r="5" spans="1:17">
      <c r="A5" s="5">
        <v>1</v>
      </c>
      <c r="B5" s="6" t="s">
        <v>14</v>
      </c>
      <c r="C5" s="7">
        <v>10000</v>
      </c>
      <c r="D5" t="s">
        <v>15</v>
      </c>
      <c r="E5" s="7">
        <v>100</v>
      </c>
      <c r="F5" s="7" t="s">
        <v>16</v>
      </c>
      <c r="G5" s="7">
        <v>40</v>
      </c>
      <c r="H5" s="7"/>
      <c r="I5" s="7"/>
      <c r="J5" s="7"/>
      <c r="K5" s="7"/>
      <c r="L5" s="7"/>
      <c r="M5" s="7"/>
      <c r="N5" s="7"/>
      <c r="O5" s="7"/>
      <c r="P5" s="7">
        <f>SUM(E5,G5,I5,K5,M5,O5)</f>
        <v>140</v>
      </c>
      <c r="Q5" s="7">
        <f>SUM(C5-P5)</f>
        <v>9860</v>
      </c>
    </row>
    <row r="6" spans="1:17">
      <c r="A6" s="5">
        <v>2</v>
      </c>
      <c r="B6" s="6"/>
      <c r="C6" s="7"/>
      <c r="D6" t="s">
        <v>17</v>
      </c>
      <c r="E6" s="7">
        <v>300</v>
      </c>
      <c r="F6" s="7"/>
      <c r="G6" s="7">
        <v>40</v>
      </c>
      <c r="H6" s="7"/>
      <c r="I6" s="7"/>
      <c r="J6" s="7"/>
      <c r="K6" s="7"/>
      <c r="L6" s="7"/>
      <c r="M6" s="7"/>
      <c r="N6" s="7"/>
      <c r="O6" s="7"/>
      <c r="P6" s="7">
        <f t="shared" ref="P6:P7" si="0">SUM(E6,G6,I6,K6,M6,O6)</f>
        <v>340</v>
      </c>
      <c r="Q6" s="7">
        <f t="shared" ref="Q6:Q16" si="1">SUM(Q5,C6)-P6</f>
        <v>9520</v>
      </c>
    </row>
    <row r="7" spans="1:17">
      <c r="A7" s="5">
        <v>3</v>
      </c>
      <c r="B7" s="6"/>
      <c r="C7" s="7"/>
      <c r="D7" s="7"/>
      <c r="E7" s="7">
        <v>100</v>
      </c>
      <c r="F7" s="7"/>
      <c r="G7" s="7">
        <v>40</v>
      </c>
      <c r="H7" s="7" t="s">
        <v>18</v>
      </c>
      <c r="I7" s="7">
        <v>250</v>
      </c>
      <c r="J7" s="7"/>
      <c r="K7" s="7"/>
      <c r="L7" s="7"/>
      <c r="M7" s="7"/>
      <c r="N7" s="7"/>
      <c r="O7" s="7"/>
      <c r="P7" s="7">
        <f t="shared" si="0"/>
        <v>390</v>
      </c>
      <c r="Q7" s="7">
        <f t="shared" si="1"/>
        <v>9130</v>
      </c>
    </row>
    <row r="8" spans="1:17">
      <c r="A8" s="5">
        <v>4</v>
      </c>
      <c r="B8" s="6"/>
      <c r="C8" s="7"/>
      <c r="D8" s="7"/>
      <c r="E8" s="7">
        <v>100</v>
      </c>
      <c r="F8" s="7"/>
      <c r="G8" s="7">
        <v>40</v>
      </c>
      <c r="H8" s="7"/>
      <c r="I8" s="7"/>
      <c r="J8" s="7" t="s">
        <v>19</v>
      </c>
      <c r="K8" s="7">
        <v>175</v>
      </c>
      <c r="L8" s="7"/>
      <c r="M8" s="7"/>
      <c r="N8" s="7"/>
      <c r="O8" s="7"/>
      <c r="P8" s="7">
        <f>SUM(E8,G8,I7,K8,M8,O8)</f>
        <v>565</v>
      </c>
      <c r="Q8" s="7">
        <f t="shared" si="1"/>
        <v>8565</v>
      </c>
    </row>
    <row r="9" spans="1:17">
      <c r="A9" s="5">
        <v>5</v>
      </c>
      <c r="B9" s="6"/>
      <c r="C9" s="7"/>
      <c r="D9" s="7"/>
      <c r="E9" s="7">
        <v>50</v>
      </c>
      <c r="F9" s="7"/>
      <c r="G9" s="7">
        <v>40</v>
      </c>
      <c r="H9" s="7"/>
      <c r="I9" s="7"/>
      <c r="J9" s="7"/>
      <c r="K9" s="7"/>
      <c r="L9" s="7" t="s">
        <v>20</v>
      </c>
      <c r="M9" s="7">
        <v>400</v>
      </c>
      <c r="N9" s="7"/>
      <c r="O9" s="7"/>
      <c r="P9" s="7">
        <f t="shared" ref="P9:P36" si="2">SUM(E9,G9,I9,K9,M9,O9)</f>
        <v>490</v>
      </c>
      <c r="Q9" s="7">
        <f t="shared" si="1"/>
        <v>8075</v>
      </c>
    </row>
    <row r="10" spans="1:17">
      <c r="A10" s="5">
        <v>6</v>
      </c>
      <c r="B10" s="6"/>
      <c r="C10" s="7"/>
      <c r="D10" s="7"/>
      <c r="E10" s="7">
        <v>100</v>
      </c>
      <c r="F10" s="7"/>
      <c r="G10" s="7"/>
      <c r="H10" s="7"/>
      <c r="I10" s="7"/>
      <c r="J10" s="7"/>
      <c r="K10" s="7"/>
      <c r="L10" s="7"/>
      <c r="M10" s="7"/>
      <c r="N10" s="7" t="s">
        <v>22</v>
      </c>
      <c r="O10" s="7">
        <v>200</v>
      </c>
      <c r="P10" s="7">
        <f>SUM(E10,G12,I10,K10,M10,O10)</f>
        <v>340</v>
      </c>
      <c r="Q10" s="7">
        <f t="shared" si="1"/>
        <v>7735</v>
      </c>
    </row>
    <row r="11" spans="1:17">
      <c r="A11" s="5">
        <v>7</v>
      </c>
      <c r="B11" s="6" t="s">
        <v>23</v>
      </c>
      <c r="C11" s="7">
        <v>1000</v>
      </c>
      <c r="D11" s="7"/>
      <c r="E11" s="7">
        <v>100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f t="shared" si="2"/>
        <v>100</v>
      </c>
      <c r="Q11" s="7">
        <f t="shared" si="1"/>
        <v>8635</v>
      </c>
    </row>
    <row r="12" spans="1:17">
      <c r="A12" s="5">
        <v>8</v>
      </c>
      <c r="B12" s="6"/>
      <c r="C12" s="7"/>
      <c r="D12" s="7"/>
      <c r="E12" s="7">
        <v>100</v>
      </c>
      <c r="F12" s="7"/>
      <c r="G12" s="7">
        <v>40</v>
      </c>
      <c r="H12" s="7"/>
      <c r="I12" s="7"/>
      <c r="J12" s="7"/>
      <c r="K12" s="7"/>
      <c r="L12" s="7"/>
      <c r="M12" s="7"/>
      <c r="N12" s="7"/>
      <c r="O12" s="7"/>
      <c r="P12" s="7">
        <f t="shared" si="2"/>
        <v>140</v>
      </c>
      <c r="Q12" s="7">
        <f t="shared" si="1"/>
        <v>8495</v>
      </c>
    </row>
    <row r="13" spans="1:17">
      <c r="A13" s="5">
        <v>9</v>
      </c>
      <c r="B13" s="6"/>
      <c r="C13" s="7"/>
      <c r="D13" s="7"/>
      <c r="E13" s="7">
        <v>100</v>
      </c>
      <c r="F13" s="7"/>
      <c r="G13" s="7">
        <v>40</v>
      </c>
      <c r="H13" s="7"/>
      <c r="I13" s="7">
        <v>125</v>
      </c>
      <c r="J13" s="7"/>
      <c r="K13" s="7"/>
      <c r="L13" s="7"/>
      <c r="M13" s="7"/>
      <c r="N13" s="7"/>
      <c r="O13" s="7"/>
      <c r="P13" s="7">
        <f t="shared" si="2"/>
        <v>265</v>
      </c>
      <c r="Q13" s="7">
        <f t="shared" si="1"/>
        <v>8230</v>
      </c>
    </row>
    <row r="14" spans="1:17">
      <c r="A14" s="5">
        <v>10</v>
      </c>
      <c r="B14" s="6"/>
      <c r="C14" s="7"/>
      <c r="D14" s="7"/>
      <c r="E14" s="7">
        <v>100</v>
      </c>
      <c r="F14" s="7"/>
      <c r="G14" s="7">
        <v>40</v>
      </c>
      <c r="H14" s="7"/>
      <c r="I14" s="7"/>
      <c r="J14" s="7"/>
      <c r="K14" s="7">
        <v>120</v>
      </c>
      <c r="L14" s="7"/>
      <c r="M14" s="7"/>
      <c r="N14" s="7"/>
      <c r="O14" s="7"/>
      <c r="P14" s="7">
        <f t="shared" si="2"/>
        <v>260</v>
      </c>
      <c r="Q14" s="7">
        <f t="shared" si="1"/>
        <v>7970</v>
      </c>
    </row>
    <row r="15" spans="1:17">
      <c r="A15" s="5">
        <v>11</v>
      </c>
      <c r="B15" s="6"/>
      <c r="C15" s="7"/>
      <c r="D15" s="7"/>
      <c r="E15" s="7">
        <v>100</v>
      </c>
      <c r="F15" s="7"/>
      <c r="G15" s="7">
        <v>40</v>
      </c>
      <c r="H15" s="7"/>
      <c r="I15" s="7"/>
      <c r="J15" s="7"/>
      <c r="K15" s="7"/>
      <c r="L15" s="7"/>
      <c r="M15" s="7">
        <v>300</v>
      </c>
      <c r="N15" s="7"/>
      <c r="O15" s="7"/>
      <c r="P15" s="7">
        <f t="shared" si="2"/>
        <v>440</v>
      </c>
      <c r="Q15" s="7">
        <f t="shared" si="1"/>
        <v>7530</v>
      </c>
    </row>
    <row r="16" spans="1:17">
      <c r="A16" s="5">
        <v>12</v>
      </c>
      <c r="B16" s="6"/>
      <c r="C16" s="7"/>
      <c r="D16" s="7"/>
      <c r="E16" s="7">
        <v>100</v>
      </c>
      <c r="F16" s="7"/>
      <c r="G16" s="7">
        <v>40</v>
      </c>
      <c r="H16" s="7"/>
      <c r="I16" s="7"/>
      <c r="J16" s="7"/>
      <c r="K16" s="7"/>
      <c r="L16" s="7"/>
      <c r="M16" s="7"/>
      <c r="N16" s="7"/>
      <c r="O16" s="7">
        <v>100</v>
      </c>
      <c r="P16" s="7">
        <f t="shared" si="2"/>
        <v>240</v>
      </c>
      <c r="Q16" s="7">
        <f t="shared" si="1"/>
        <v>7290</v>
      </c>
    </row>
    <row r="17" spans="1:17">
      <c r="A17" s="5">
        <v>13</v>
      </c>
      <c r="B17" s="6"/>
      <c r="C17" s="7"/>
      <c r="D17" s="7"/>
      <c r="E17" s="7">
        <v>100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>
        <f t="shared" si="2"/>
        <v>100</v>
      </c>
      <c r="Q17" s="7">
        <f>SUM(Q16,C18)-P17</f>
        <v>8190</v>
      </c>
    </row>
    <row r="18" spans="1:17">
      <c r="A18" s="5">
        <v>14</v>
      </c>
      <c r="B18" s="6" t="s">
        <v>23</v>
      </c>
      <c r="C18" s="7">
        <v>1000</v>
      </c>
      <c r="D18" s="7"/>
      <c r="E18" s="7">
        <v>100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>
        <f t="shared" si="2"/>
        <v>100</v>
      </c>
      <c r="Q18" s="7">
        <f t="shared" ref="Q18:Q29" si="3">SUM(Q17,C18)-P18</f>
        <v>9090</v>
      </c>
    </row>
    <row r="19" spans="1:17">
      <c r="A19" s="5">
        <v>15</v>
      </c>
      <c r="B19" s="6"/>
      <c r="C19" s="7"/>
      <c r="D19" s="7"/>
      <c r="E19" s="7">
        <v>100</v>
      </c>
      <c r="F19" s="7"/>
      <c r="G19" s="7">
        <v>40</v>
      </c>
      <c r="H19" s="7"/>
      <c r="I19" s="7"/>
      <c r="J19" s="7"/>
      <c r="K19" s="7"/>
      <c r="L19" s="7"/>
      <c r="M19" s="7"/>
      <c r="N19" s="7"/>
      <c r="O19" s="7"/>
      <c r="P19" s="7">
        <f t="shared" si="2"/>
        <v>140</v>
      </c>
      <c r="Q19" s="7">
        <f t="shared" si="3"/>
        <v>8950</v>
      </c>
    </row>
    <row r="20" spans="1:17">
      <c r="A20" s="5">
        <v>16</v>
      </c>
      <c r="B20" s="6"/>
      <c r="C20" s="7"/>
      <c r="D20" s="7"/>
      <c r="E20" s="7">
        <v>100</v>
      </c>
      <c r="F20" s="7"/>
      <c r="G20" s="7">
        <v>40</v>
      </c>
      <c r="H20" s="7"/>
      <c r="I20" s="7"/>
      <c r="J20" s="7"/>
      <c r="K20" s="7"/>
      <c r="L20" s="7"/>
      <c r="M20" s="7"/>
      <c r="N20" s="7"/>
      <c r="O20" s="7"/>
      <c r="P20" s="7">
        <f t="shared" si="2"/>
        <v>140</v>
      </c>
      <c r="Q20" s="7">
        <f t="shared" si="3"/>
        <v>8810</v>
      </c>
    </row>
    <row r="21" spans="1:17">
      <c r="A21" s="5">
        <v>17</v>
      </c>
      <c r="B21" s="6"/>
      <c r="C21" s="7"/>
      <c r="D21" s="7"/>
      <c r="E21" s="7">
        <v>100</v>
      </c>
      <c r="F21" s="7"/>
      <c r="G21" s="7">
        <v>40</v>
      </c>
      <c r="H21" s="7"/>
      <c r="I21" s="7"/>
      <c r="J21" s="7"/>
      <c r="K21" s="7">
        <v>300</v>
      </c>
      <c r="L21" s="7"/>
      <c r="M21" s="7"/>
      <c r="N21" s="7"/>
      <c r="O21" s="7"/>
      <c r="P21" s="7">
        <f t="shared" si="2"/>
        <v>440</v>
      </c>
      <c r="Q21" s="7">
        <f t="shared" si="3"/>
        <v>8370</v>
      </c>
    </row>
    <row r="22" spans="1:17">
      <c r="A22" s="5">
        <v>18</v>
      </c>
      <c r="B22" s="6"/>
      <c r="C22" s="7"/>
      <c r="D22" s="7"/>
      <c r="E22" s="7">
        <v>150</v>
      </c>
      <c r="F22" s="7"/>
      <c r="G22" s="7">
        <v>40</v>
      </c>
      <c r="H22" s="7"/>
      <c r="I22" s="7"/>
      <c r="J22" s="7"/>
      <c r="K22" s="7"/>
      <c r="L22" s="7"/>
      <c r="M22" s="7"/>
      <c r="N22" s="7"/>
      <c r="O22" s="7"/>
      <c r="P22" s="7">
        <f t="shared" si="2"/>
        <v>190</v>
      </c>
      <c r="Q22" s="7">
        <f t="shared" si="3"/>
        <v>8180</v>
      </c>
    </row>
    <row r="23" spans="1:17">
      <c r="A23" s="5">
        <v>19</v>
      </c>
      <c r="B23" s="6"/>
      <c r="C23" s="7"/>
      <c r="D23" s="7"/>
      <c r="E23" s="7">
        <v>100</v>
      </c>
      <c r="F23" s="7"/>
      <c r="G23" s="7">
        <v>40</v>
      </c>
      <c r="H23" s="7"/>
      <c r="I23" s="7"/>
      <c r="J23" s="7"/>
      <c r="K23" s="7"/>
      <c r="L23" s="7"/>
      <c r="M23" s="7"/>
      <c r="N23" s="7"/>
      <c r="O23" s="7"/>
      <c r="P23" s="7">
        <f t="shared" si="2"/>
        <v>140</v>
      </c>
      <c r="Q23" s="7">
        <f t="shared" si="3"/>
        <v>8040</v>
      </c>
    </row>
    <row r="24" spans="1:17">
      <c r="A24" s="5">
        <v>20</v>
      </c>
      <c r="B24" s="6"/>
      <c r="C24" s="7"/>
      <c r="D24" s="7"/>
      <c r="E24" s="7">
        <v>100</v>
      </c>
      <c r="F24" s="7"/>
      <c r="G24" s="7"/>
      <c r="H24" s="7"/>
      <c r="I24" s="7">
        <v>400</v>
      </c>
      <c r="J24" s="7"/>
      <c r="K24" s="7"/>
      <c r="L24" s="7"/>
      <c r="M24" s="7"/>
      <c r="N24" s="7"/>
      <c r="O24" s="7"/>
      <c r="P24" s="7">
        <f t="shared" si="2"/>
        <v>500</v>
      </c>
      <c r="Q24" s="7">
        <f t="shared" si="3"/>
        <v>7540</v>
      </c>
    </row>
    <row r="25" spans="1:17">
      <c r="A25" s="5">
        <v>21</v>
      </c>
      <c r="B25" s="6" t="s">
        <v>23</v>
      </c>
      <c r="C25" s="7">
        <v>1000</v>
      </c>
      <c r="D25" s="7"/>
      <c r="E25" s="7">
        <v>100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>
        <f t="shared" si="2"/>
        <v>100</v>
      </c>
      <c r="Q25" s="7">
        <f t="shared" si="3"/>
        <v>8440</v>
      </c>
    </row>
    <row r="26" spans="1:17">
      <c r="A26" s="5">
        <v>22</v>
      </c>
      <c r="B26" s="6"/>
      <c r="C26" s="7"/>
      <c r="D26" s="7"/>
      <c r="E26" s="7">
        <v>100</v>
      </c>
      <c r="F26" s="7"/>
      <c r="G26" s="7">
        <v>40</v>
      </c>
      <c r="H26" s="7"/>
      <c r="I26" s="7"/>
      <c r="J26" s="7"/>
      <c r="K26" s="7"/>
      <c r="L26" s="7"/>
      <c r="M26" s="7"/>
      <c r="N26" s="7"/>
      <c r="O26" s="7"/>
      <c r="P26" s="7">
        <f t="shared" si="2"/>
        <v>140</v>
      </c>
      <c r="Q26" s="7">
        <f t="shared" si="3"/>
        <v>8300</v>
      </c>
    </row>
    <row r="27" spans="1:17">
      <c r="A27" s="5">
        <v>23</v>
      </c>
      <c r="B27" s="6"/>
      <c r="C27" s="7"/>
      <c r="D27" s="7"/>
      <c r="E27" s="7">
        <v>100</v>
      </c>
      <c r="F27" s="7"/>
      <c r="G27" s="7">
        <v>40</v>
      </c>
      <c r="H27" s="7"/>
      <c r="I27" s="7"/>
      <c r="J27" s="7"/>
      <c r="K27" s="7"/>
      <c r="L27" s="7"/>
      <c r="M27" s="7"/>
      <c r="N27" s="7"/>
      <c r="O27" s="7"/>
      <c r="P27" s="7">
        <f t="shared" si="2"/>
        <v>140</v>
      </c>
      <c r="Q27" s="7">
        <f t="shared" si="3"/>
        <v>8160</v>
      </c>
    </row>
    <row r="28" spans="1:17">
      <c r="A28" s="5">
        <v>24</v>
      </c>
      <c r="B28" s="6"/>
      <c r="C28" s="7"/>
      <c r="D28" s="7"/>
      <c r="E28" s="7">
        <v>100</v>
      </c>
      <c r="F28" s="7"/>
      <c r="G28" s="7">
        <v>40</v>
      </c>
      <c r="H28" s="7"/>
      <c r="I28" s="7"/>
      <c r="J28" s="7"/>
      <c r="K28" s="7"/>
      <c r="L28" s="7"/>
      <c r="M28" s="7"/>
      <c r="N28" s="7"/>
      <c r="O28" s="7"/>
      <c r="P28" s="7">
        <f t="shared" si="2"/>
        <v>140</v>
      </c>
      <c r="Q28" s="7">
        <f t="shared" si="3"/>
        <v>8020</v>
      </c>
    </row>
    <row r="29" spans="1:17">
      <c r="A29" s="5">
        <v>25</v>
      </c>
      <c r="B29" s="6"/>
      <c r="C29" s="7"/>
      <c r="D29" s="7"/>
      <c r="E29" s="7">
        <v>100</v>
      </c>
      <c r="F29" s="7"/>
      <c r="G29" s="7">
        <v>40</v>
      </c>
      <c r="H29" s="7"/>
      <c r="I29" s="7"/>
      <c r="J29" s="7"/>
      <c r="K29" s="7"/>
      <c r="L29" s="7"/>
      <c r="M29" s="7"/>
      <c r="N29" s="7"/>
      <c r="O29" s="7"/>
      <c r="P29" s="7">
        <f t="shared" si="2"/>
        <v>140</v>
      </c>
      <c r="Q29" s="7">
        <f t="shared" si="3"/>
        <v>7880</v>
      </c>
    </row>
    <row r="30" spans="1:17">
      <c r="A30" s="5">
        <v>26</v>
      </c>
      <c r="B30" s="6"/>
      <c r="C30" s="7"/>
      <c r="D30" s="7"/>
      <c r="E30" s="7">
        <v>50</v>
      </c>
      <c r="F30" s="7"/>
      <c r="G30" s="7">
        <v>40</v>
      </c>
      <c r="H30" s="7"/>
      <c r="I30" s="7"/>
      <c r="J30" s="7"/>
      <c r="K30" s="7"/>
      <c r="L30" s="7"/>
      <c r="M30" s="7">
        <v>250</v>
      </c>
      <c r="N30" s="7"/>
      <c r="O30" s="7"/>
      <c r="P30" s="7">
        <f t="shared" si="2"/>
        <v>340</v>
      </c>
      <c r="Q30" s="7">
        <f>SUM(Q29,C27)-P30</f>
        <v>7540</v>
      </c>
    </row>
    <row r="31" spans="1:17">
      <c r="A31" s="5">
        <v>27</v>
      </c>
      <c r="B31" s="6"/>
      <c r="C31" s="7"/>
      <c r="D31" s="7"/>
      <c r="E31" s="7">
        <v>100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>
        <f t="shared" si="2"/>
        <v>100</v>
      </c>
      <c r="Q31" s="7">
        <f>SUM(Q30,C31)-P31</f>
        <v>7440</v>
      </c>
    </row>
    <row r="32" spans="1:17">
      <c r="A32" s="5">
        <v>28</v>
      </c>
      <c r="B32" s="6" t="s">
        <v>23</v>
      </c>
      <c r="C32" s="7">
        <v>1000</v>
      </c>
      <c r="D32" s="7"/>
      <c r="E32" s="7">
        <v>100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>
        <f t="shared" si="2"/>
        <v>100</v>
      </c>
      <c r="Q32" s="7">
        <f t="shared" ref="Q32:Q35" si="4">SUM(Q31,C32)-P32</f>
        <v>8340</v>
      </c>
    </row>
    <row r="33" spans="1:17">
      <c r="A33" s="5">
        <v>29</v>
      </c>
      <c r="B33" s="6"/>
      <c r="C33" s="7"/>
      <c r="D33" s="7"/>
      <c r="E33" s="7">
        <v>100</v>
      </c>
      <c r="F33" s="7"/>
      <c r="G33" s="7">
        <v>40</v>
      </c>
      <c r="H33" s="7"/>
      <c r="I33" s="7"/>
      <c r="J33" s="7"/>
      <c r="K33" s="7"/>
      <c r="L33" s="7"/>
      <c r="M33" s="7"/>
      <c r="N33" s="7"/>
      <c r="O33" s="7"/>
      <c r="P33" s="7">
        <f t="shared" si="2"/>
        <v>140</v>
      </c>
      <c r="Q33" s="7">
        <f t="shared" si="4"/>
        <v>8200</v>
      </c>
    </row>
    <row r="34" spans="1:17">
      <c r="A34" s="5">
        <v>30</v>
      </c>
      <c r="B34" s="6"/>
      <c r="C34" s="7"/>
      <c r="D34" s="7"/>
      <c r="E34" s="7">
        <v>100</v>
      </c>
      <c r="F34" s="7"/>
      <c r="G34" s="7">
        <v>40</v>
      </c>
      <c r="H34" s="7"/>
      <c r="I34" s="7"/>
      <c r="J34" s="7"/>
      <c r="K34" s="7"/>
      <c r="L34" s="7"/>
      <c r="M34" s="7"/>
      <c r="N34" s="7"/>
      <c r="O34" s="7">
        <v>300</v>
      </c>
      <c r="P34" s="7">
        <f t="shared" si="2"/>
        <v>440</v>
      </c>
      <c r="Q34" s="7">
        <f t="shared" si="4"/>
        <v>7760</v>
      </c>
    </row>
    <row r="35" spans="1:17">
      <c r="A35" s="5">
        <v>31</v>
      </c>
      <c r="B35" s="6"/>
      <c r="C35" s="7"/>
      <c r="D35" s="7"/>
      <c r="E35" s="7">
        <v>100</v>
      </c>
      <c r="F35" s="7"/>
      <c r="G35" s="7">
        <v>40</v>
      </c>
      <c r="H35" s="7"/>
      <c r="I35" s="7"/>
      <c r="J35" s="7"/>
      <c r="K35" s="7"/>
      <c r="L35" s="7"/>
      <c r="M35" s="7"/>
      <c r="N35" s="7"/>
      <c r="O35" s="7"/>
      <c r="P35" s="7">
        <f t="shared" si="2"/>
        <v>140</v>
      </c>
      <c r="Q35" s="7">
        <f t="shared" si="4"/>
        <v>7620</v>
      </c>
    </row>
    <row r="36" spans="1:17">
      <c r="A36" s="9"/>
      <c r="B36" s="4" t="s">
        <v>32</v>
      </c>
      <c r="C36" s="8">
        <f>SUM(C5:C35)</f>
        <v>14000</v>
      </c>
      <c r="D36" s="8" t="s">
        <v>32</v>
      </c>
      <c r="E36" s="8">
        <f>SUM(E5:E35)</f>
        <v>3250</v>
      </c>
      <c r="F36" s="8" t="s">
        <v>32</v>
      </c>
      <c r="G36" s="8">
        <f>SUM(G5:G35)</f>
        <v>920</v>
      </c>
      <c r="H36" s="8" t="s">
        <v>32</v>
      </c>
      <c r="I36" s="8">
        <f>SUM(I5:I35)</f>
        <v>775</v>
      </c>
      <c r="J36" s="8"/>
      <c r="K36" s="8">
        <f>SUM(K5:K35)</f>
        <v>595</v>
      </c>
      <c r="L36" s="8"/>
      <c r="M36" s="8">
        <f>SUM(M5:M35)</f>
        <v>950</v>
      </c>
      <c r="N36" s="8"/>
      <c r="O36" s="8">
        <f>SUM(O5:O35)</f>
        <v>600</v>
      </c>
      <c r="P36" s="10">
        <f t="shared" si="2"/>
        <v>7090</v>
      </c>
      <c r="Q36" s="7"/>
    </row>
    <row r="39" spans="1:17">
      <c r="N39" t="s">
        <v>33</v>
      </c>
      <c r="P39" s="2">
        <v>3500</v>
      </c>
    </row>
    <row r="40" spans="1:17">
      <c r="N40" t="s">
        <v>34</v>
      </c>
      <c r="P40" s="2">
        <v>400</v>
      </c>
    </row>
    <row r="41" spans="1:17">
      <c r="N41" t="s">
        <v>35</v>
      </c>
      <c r="P41" s="2">
        <v>800</v>
      </c>
    </row>
    <row r="45" spans="1:17">
      <c r="N45" s="1" t="s">
        <v>36</v>
      </c>
      <c r="P45" s="11">
        <f>SUM(P36:P44)</f>
        <v>11790</v>
      </c>
    </row>
    <row r="46" spans="1:17" ht="26.25">
      <c r="N46" t="s">
        <v>37</v>
      </c>
      <c r="P46" s="12">
        <f>C36-P45</f>
        <v>2210</v>
      </c>
    </row>
    <row r="50" spans="2:3">
      <c r="C50" s="13" t="s">
        <v>42</v>
      </c>
    </row>
    <row r="51" spans="2:3">
      <c r="B51" t="s">
        <v>40</v>
      </c>
      <c r="C51" s="13">
        <f>C36</f>
        <v>14000</v>
      </c>
    </row>
    <row r="52" spans="2:3">
      <c r="B52" t="s">
        <v>11</v>
      </c>
      <c r="C52" s="13">
        <f>SUM(C54:C62)</f>
        <v>11790</v>
      </c>
    </row>
    <row r="53" spans="2:3">
      <c r="B53" t="s">
        <v>37</v>
      </c>
      <c r="C53" s="13">
        <f>C51-C52</f>
        <v>2210</v>
      </c>
    </row>
    <row r="54" spans="2:3">
      <c r="B54" t="s">
        <v>33</v>
      </c>
      <c r="C54" s="13">
        <f>P39</f>
        <v>3500</v>
      </c>
    </row>
    <row r="55" spans="2:3">
      <c r="B55" t="s">
        <v>34</v>
      </c>
      <c r="C55" s="13">
        <f>P40</f>
        <v>400</v>
      </c>
    </row>
    <row r="56" spans="2:3">
      <c r="B56" t="s">
        <v>35</v>
      </c>
      <c r="C56" s="13">
        <f>P41</f>
        <v>800</v>
      </c>
    </row>
    <row r="57" spans="2:3">
      <c r="B57" t="str">
        <f>D3</f>
        <v>ค่าอาหารและเครื่องดื่ม</v>
      </c>
      <c r="C57" s="13">
        <f>E36</f>
        <v>3250</v>
      </c>
    </row>
    <row r="58" spans="2:3">
      <c r="B58" t="str">
        <f>F3</f>
        <v>ค่าเดินทาง</v>
      </c>
      <c r="C58" s="13">
        <f>G36</f>
        <v>920</v>
      </c>
    </row>
    <row r="59" spans="2:3">
      <c r="B59" t="str">
        <f>H3</f>
        <v>ค่าการศึกษา</v>
      </c>
      <c r="C59" s="13">
        <f>I36</f>
        <v>775</v>
      </c>
    </row>
    <row r="60" spans="2:3">
      <c r="B60" t="str">
        <f>J3</f>
        <v>ค่าซื้อของใช้ส่วนตัว</v>
      </c>
      <c r="C60" s="13">
        <f>K36</f>
        <v>595</v>
      </c>
    </row>
    <row r="61" spans="2:3">
      <c r="B61" t="str">
        <f>L3</f>
        <v>ค่าบันเทิงและท่องเที่ยว</v>
      </c>
      <c r="C61" s="13">
        <f>M36</f>
        <v>950</v>
      </c>
    </row>
    <row r="62" spans="2:3">
      <c r="B62" t="str">
        <f>N3</f>
        <v>รายจ่ายอื่นๆ</v>
      </c>
      <c r="C62" s="13">
        <f>O36</f>
        <v>600</v>
      </c>
    </row>
  </sheetData>
  <mergeCells count="11">
    <mergeCell ref="A1:Q1"/>
    <mergeCell ref="A2:A3"/>
    <mergeCell ref="B2:C3"/>
    <mergeCell ref="D2:P2"/>
    <mergeCell ref="Q2:Q3"/>
    <mergeCell ref="D3:E3"/>
    <mergeCell ref="F3:G3"/>
    <mergeCell ref="H3:I3"/>
    <mergeCell ref="J3:K3"/>
    <mergeCell ref="L3:M3"/>
    <mergeCell ref="N3:O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7C5469DC10C540B7BA4D1DE6205071" ma:contentTypeVersion="4" ma:contentTypeDescription="Create a new document." ma:contentTypeScope="" ma:versionID="6516d3a009dd98641308b9d2d57fa08d">
  <xsd:schema xmlns:xsd="http://www.w3.org/2001/XMLSchema" xmlns:xs="http://www.w3.org/2001/XMLSchema" xmlns:p="http://schemas.microsoft.com/office/2006/metadata/properties" xmlns:ns2="4a44946e-4e58-447e-8672-ccf885167a2a" targetNamespace="http://schemas.microsoft.com/office/2006/metadata/properties" ma:root="true" ma:fieldsID="2ad270490211e6e4619e1aadaa2567f8" ns2:_="">
    <xsd:import namespace="4a44946e-4e58-447e-8672-ccf885167a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44946e-4e58-447e-8672-ccf885167a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F7D720-4B59-4A15-BA76-1B48E786162C}"/>
</file>

<file path=customXml/itemProps2.xml><?xml version="1.0" encoding="utf-8"?>
<ds:datastoreItem xmlns:ds="http://schemas.openxmlformats.org/officeDocument/2006/customXml" ds:itemID="{9D747EDE-055F-4A04-828B-89168CFB583E}"/>
</file>

<file path=customXml/itemProps3.xml><?xml version="1.0" encoding="utf-8"?>
<ds:datastoreItem xmlns:ds="http://schemas.openxmlformats.org/officeDocument/2006/customXml" ds:itemID="{EF1111DE-3CCA-45A1-A2C1-821E9A007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suwanna sayruamyat</cp:lastModifiedBy>
  <cp:revision/>
  <dcterms:created xsi:type="dcterms:W3CDTF">2006-09-16T00:00:00Z</dcterms:created>
  <dcterms:modified xsi:type="dcterms:W3CDTF">2022-05-26T05:57:56Z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0x0101002E7C5469DC10C540B7BA4D1DE6205071</vt:lpwstr>
  </property>
</Properties>
</file>