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5ad2ddab46709ef/Documents/01123322/322 เอกสารคำสอน/"/>
    </mc:Choice>
  </mc:AlternateContent>
  <xr:revisionPtr revIDLastSave="68" documentId="8_{259991EA-5075-4B6A-8DEB-BA2E65888455}" xr6:coauthVersionLast="47" xr6:coauthVersionMax="47" xr10:uidLastSave="{5F04D3E6-2537-4D43-9211-0C82522563A2}"/>
  <bookViews>
    <workbookView xWindow="1050" yWindow="2850" windowWidth="19930" windowHeight="15420" xr2:uid="{6FF7EB38-FD82-4F3E-AF2F-6FDDB00E05FD}"/>
  </bookViews>
  <sheets>
    <sheet name="ค่าเสื่อม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3" i="2"/>
  <c r="E8" i="2" l="1"/>
  <c r="C6" i="2" l="1"/>
  <c r="C3" i="2"/>
  <c r="O8" i="1"/>
  <c r="O9" i="1"/>
  <c r="O10" i="1"/>
  <c r="O11" i="1"/>
  <c r="O12" i="1"/>
  <c r="O13" i="1"/>
  <c r="O14" i="1"/>
  <c r="O15" i="1"/>
  <c r="O16" i="1"/>
  <c r="L9" i="1"/>
  <c r="L10" i="1" s="1"/>
  <c r="L11" i="1" s="1"/>
  <c r="L12" i="1" s="1"/>
  <c r="L13" i="1" s="1"/>
  <c r="L14" i="1" s="1"/>
  <c r="L15" i="1" s="1"/>
  <c r="L16" i="1" s="1"/>
  <c r="L8" i="1"/>
  <c r="O7" i="1"/>
  <c r="M11" i="1"/>
  <c r="M4" i="1"/>
  <c r="M14" i="1" s="1"/>
  <c r="G7" i="1"/>
  <c r="H4" i="1"/>
  <c r="H11" i="1" s="1"/>
  <c r="C7" i="1"/>
  <c r="B8" i="1" s="1"/>
  <c r="C12" i="2" l="1"/>
  <c r="E10" i="2" s="1"/>
  <c r="E12" i="2" s="1"/>
  <c r="M12" i="1"/>
  <c r="H15" i="1"/>
  <c r="I7" i="1"/>
  <c r="J7" i="1" s="1"/>
  <c r="M7" i="1"/>
  <c r="N7" i="1" s="1"/>
  <c r="M10" i="1"/>
  <c r="H12" i="1"/>
  <c r="I13" i="1" s="1"/>
  <c r="M15" i="1"/>
  <c r="H10" i="1"/>
  <c r="I11" i="1" s="1"/>
  <c r="H7" i="1"/>
  <c r="I8" i="1" s="1"/>
  <c r="H9" i="1"/>
  <c r="I10" i="1" s="1"/>
  <c r="H16" i="1"/>
  <c r="H14" i="1"/>
  <c r="I15" i="1" s="1"/>
  <c r="M8" i="1"/>
  <c r="N8" i="1" s="1"/>
  <c r="M9" i="1"/>
  <c r="N9" i="1" s="1"/>
  <c r="N10" i="1" s="1"/>
  <c r="N11" i="1" s="1"/>
  <c r="N12" i="1" s="1"/>
  <c r="N13" i="1" s="1"/>
  <c r="N14" i="1" s="1"/>
  <c r="N15" i="1" s="1"/>
  <c r="N16" i="1" s="1"/>
  <c r="M13" i="1"/>
  <c r="H8" i="1"/>
  <c r="H13" i="1"/>
  <c r="M16" i="1"/>
  <c r="E7" i="1"/>
  <c r="C16" i="1"/>
  <c r="C15" i="1"/>
  <c r="C14" i="1"/>
  <c r="C13" i="1"/>
  <c r="C12" i="1"/>
  <c r="C11" i="1"/>
  <c r="C10" i="1"/>
  <c r="C8" i="1"/>
  <c r="D8" i="1" s="1"/>
  <c r="D9" i="1" s="1"/>
  <c r="D10" i="1" s="1"/>
  <c r="D11" i="1" s="1"/>
  <c r="C9" i="1"/>
  <c r="B9" i="1"/>
  <c r="I16" i="1" l="1"/>
  <c r="J8" i="1"/>
  <c r="I9" i="1"/>
  <c r="J9" i="1" s="1"/>
  <c r="J10" i="1" s="1"/>
  <c r="J11" i="1" s="1"/>
  <c r="G8" i="1"/>
  <c r="G9" i="1" s="1"/>
  <c r="G10" i="1" s="1"/>
  <c r="G11" i="1" s="1"/>
  <c r="G12" i="1" s="1"/>
  <c r="G13" i="1" s="1"/>
  <c r="G14" i="1" s="1"/>
  <c r="G15" i="1" s="1"/>
  <c r="G16" i="1" s="1"/>
  <c r="I14" i="1"/>
  <c r="I12" i="1"/>
  <c r="D12" i="1"/>
  <c r="D13" i="1" s="1"/>
  <c r="D14" i="1" s="1"/>
  <c r="D15" i="1" s="1"/>
  <c r="D16" i="1" s="1"/>
  <c r="B10" i="1"/>
  <c r="E9" i="1"/>
  <c r="E8" i="1"/>
  <c r="J12" i="1" l="1"/>
  <c r="J13" i="1" s="1"/>
  <c r="J14" i="1" s="1"/>
  <c r="J15" i="1" s="1"/>
  <c r="J16" i="1" s="1"/>
  <c r="B11" i="1"/>
  <c r="E10" i="1"/>
  <c r="B12" i="1" l="1"/>
  <c r="E11" i="1"/>
  <c r="B13" i="1" l="1"/>
  <c r="E12" i="1"/>
  <c r="B14" i="1" l="1"/>
  <c r="E13" i="1"/>
  <c r="B15" i="1" l="1"/>
  <c r="E14" i="1"/>
  <c r="B16" i="1" l="1"/>
  <c r="E16" i="1" s="1"/>
  <c r="E15" i="1"/>
</calcChain>
</file>

<file path=xl/sharedStrings.xml><?xml version="1.0" encoding="utf-8"?>
<sst xmlns="http://schemas.openxmlformats.org/spreadsheetml/2006/main" count="36" uniqueCount="30">
  <si>
    <t>ซื้อ</t>
  </si>
  <si>
    <t>ซาก</t>
  </si>
  <si>
    <t>มูลค่าสินทรัพย์ต้นปี</t>
  </si>
  <si>
    <t>ค่าเสื่อม</t>
  </si>
  <si>
    <t>ค่าเสื่อมสะสม</t>
  </si>
  <si>
    <t>มูลค่าสินทรัพย์ปลายปี</t>
  </si>
  <si>
    <t>แบบเส้นตรง</t>
  </si>
  <si>
    <t>อัตราค่าเสื่อม</t>
  </si>
  <si>
    <t>ค่าเสื่อมราคา</t>
  </si>
  <si>
    <t>ค่าเสื่อมราคาสะสม</t>
  </si>
  <si>
    <t>วิธีเส้นตรง</t>
  </si>
  <si>
    <t>วิธีสมดุลลดลง</t>
  </si>
  <si>
    <t>วิธีผลรวมจำนวนปี</t>
  </si>
  <si>
    <t>อายุการใช้งาน</t>
  </si>
  <si>
    <t xml:space="preserve">สินทรัพย์ </t>
  </si>
  <si>
    <t>หนี้สินและส่วนของเจ้าของ</t>
  </si>
  <si>
    <t>สินทรัพย์หมุนเวียน</t>
  </si>
  <si>
    <t>หนี้สินหมุนเวียน</t>
  </si>
  <si>
    <t>สินทรัพย์ไม่หมุนเวียน</t>
  </si>
  <si>
    <t>สินทรัพย์ทั้งหมด</t>
  </si>
  <si>
    <t>เงินสด</t>
  </si>
  <si>
    <t>ปุ๋ย</t>
  </si>
  <si>
    <t>ที่ดิน</t>
  </si>
  <si>
    <t>พ่อแม่พันธุ์สัตว์</t>
  </si>
  <si>
    <t>หนี้สินไม่หมุนเวียน</t>
  </si>
  <si>
    <t>หนี้สินทั้งหมด</t>
  </si>
  <si>
    <t>ส่วนของเจ้าของ</t>
  </si>
  <si>
    <t>หนี้สินทั้งหมดและส่วนของเจ้าของ</t>
  </si>
  <si>
    <t>เจ้าหนี้การค้า (ปุ๋ย)</t>
  </si>
  <si>
    <t>เงินกู้ยะระยาว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</si>
</sst>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4"/>
      <color theme="1"/>
      <name val="TH Sarabun New"/>
      <family val="2"/>
    </font>
    <font>
      <sz val="14"/>
      <color rgb="FF000000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rgb="FF006666"/>
      </left>
      <right style="medium">
        <color rgb="FF006666"/>
      </right>
      <top style="thick">
        <color rgb="FF006666"/>
      </top>
      <bottom style="thick">
        <color rgb="FF006666"/>
      </bottom>
      <diagonal/>
    </border>
    <border>
      <left/>
      <right style="medium">
        <color rgb="FF006666"/>
      </right>
      <top style="thick">
        <color rgb="FF006666"/>
      </top>
      <bottom style="thick">
        <color rgb="FF006666"/>
      </bottom>
      <diagonal/>
    </border>
    <border>
      <left/>
      <right style="thick">
        <color rgb="FF006666"/>
      </right>
      <top style="thick">
        <color rgb="FF006666"/>
      </top>
      <bottom style="thick">
        <color rgb="FF006666"/>
      </bottom>
      <diagonal/>
    </border>
    <border>
      <left style="thick">
        <color rgb="FF006666"/>
      </left>
      <right style="medium">
        <color rgb="FF006666"/>
      </right>
      <top/>
      <bottom style="medium">
        <color rgb="FF006666"/>
      </bottom>
      <diagonal/>
    </border>
    <border>
      <left/>
      <right style="medium">
        <color rgb="FF006666"/>
      </right>
      <top/>
      <bottom style="medium">
        <color rgb="FF006666"/>
      </bottom>
      <diagonal/>
    </border>
    <border>
      <left/>
      <right style="thick">
        <color rgb="FF006666"/>
      </right>
      <top/>
      <bottom style="medium">
        <color rgb="FF006666"/>
      </bottom>
      <diagonal/>
    </border>
    <border>
      <left style="thick">
        <color rgb="FF006666"/>
      </left>
      <right style="medium">
        <color rgb="FF006666"/>
      </right>
      <top/>
      <bottom style="thick">
        <color rgb="FF006666"/>
      </bottom>
      <diagonal/>
    </border>
    <border>
      <left/>
      <right style="medium">
        <color rgb="FF006666"/>
      </right>
      <top/>
      <bottom style="thick">
        <color rgb="FF006666"/>
      </bottom>
      <diagonal/>
    </border>
    <border>
      <left/>
      <right style="thick">
        <color rgb="FF006666"/>
      </right>
      <top/>
      <bottom style="thick">
        <color rgb="FF006666"/>
      </bottom>
      <diagonal/>
    </border>
    <border>
      <left style="thick">
        <color rgb="FF006666"/>
      </left>
      <right style="medium">
        <color rgb="FF006666"/>
      </right>
      <top style="thick">
        <color rgb="FF006666"/>
      </top>
      <bottom style="medium">
        <color rgb="FF006666"/>
      </bottom>
      <diagonal/>
    </border>
    <border>
      <left/>
      <right style="medium">
        <color rgb="FF006666"/>
      </right>
      <top style="thick">
        <color rgb="FF006666"/>
      </top>
      <bottom style="medium">
        <color rgb="FF006666"/>
      </bottom>
      <diagonal/>
    </border>
    <border>
      <left/>
      <right style="thick">
        <color rgb="FF006666"/>
      </right>
      <top style="thick">
        <color rgb="FF006666"/>
      </top>
      <bottom style="medium">
        <color rgb="FF006666"/>
      </bottom>
      <diagonal/>
    </border>
    <border>
      <left style="thick">
        <color rgb="FF006666"/>
      </left>
      <right style="medium">
        <color rgb="FF006666"/>
      </right>
      <top/>
      <bottom/>
      <diagonal/>
    </border>
    <border>
      <left/>
      <right style="medium">
        <color rgb="FF006666"/>
      </right>
      <top/>
      <bottom/>
      <diagonal/>
    </border>
    <border>
      <left/>
      <right style="thick">
        <color rgb="FF006666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3" fontId="4" fillId="0" borderId="6" xfId="0" applyNumberFormat="1" applyFont="1" applyBorder="1" applyAlignment="1">
      <alignment horizontal="justify" vertical="center" wrapText="1"/>
    </xf>
    <xf numFmtId="3" fontId="3" fillId="0" borderId="6" xfId="0" applyNumberFormat="1" applyFont="1" applyBorder="1" applyAlignment="1">
      <alignment horizontal="justify" vertical="center" wrapText="1"/>
    </xf>
    <xf numFmtId="3" fontId="3" fillId="0" borderId="9" xfId="0" applyNumberFormat="1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3" fontId="3" fillId="0" borderId="14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justify" vertical="center" wrapText="1"/>
    </xf>
    <xf numFmtId="3" fontId="3" fillId="0" borderId="15" xfId="0" applyNumberFormat="1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3" fontId="3" fillId="0" borderId="0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ค่าเสื่อม!$C$19</c:f>
              <c:strCache>
                <c:ptCount val="1"/>
                <c:pt idx="0">
                  <c:v>วิธีเส้นตรง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ค่าเสื่อม!$B$20:$B$29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ค่าเสื่อม!$C$20:$C$29</c:f>
              <c:numCache>
                <c:formatCode>General</c:formatCode>
                <c:ptCount val="10"/>
                <c:pt idx="0">
                  <c:v>800</c:v>
                </c:pt>
                <c:pt idx="1">
                  <c:v>800</c:v>
                </c:pt>
                <c:pt idx="2">
                  <c:v>800</c:v>
                </c:pt>
                <c:pt idx="3">
                  <c:v>800</c:v>
                </c:pt>
                <c:pt idx="4">
                  <c:v>800</c:v>
                </c:pt>
                <c:pt idx="5">
                  <c:v>800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6-441E-A9CF-35487245D0E8}"/>
            </c:ext>
          </c:extLst>
        </c:ser>
        <c:ser>
          <c:idx val="1"/>
          <c:order val="1"/>
          <c:tx>
            <c:strRef>
              <c:f>ค่าเสื่อม!$D$19</c:f>
              <c:strCache>
                <c:ptCount val="1"/>
                <c:pt idx="0">
                  <c:v>วิธีสมดุลลดลง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ค่าเสื่อม!$B$20:$B$29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ค่าเสื่อม!$D$20:$D$29</c:f>
              <c:numCache>
                <c:formatCode>#,##0</c:formatCode>
                <c:ptCount val="10"/>
                <c:pt idx="0">
                  <c:v>1487</c:v>
                </c:pt>
                <c:pt idx="1">
                  <c:v>1266</c:v>
                </c:pt>
                <c:pt idx="2">
                  <c:v>1077</c:v>
                </c:pt>
                <c:pt idx="3" formatCode="General">
                  <c:v>917</c:v>
                </c:pt>
                <c:pt idx="4" formatCode="General">
                  <c:v>781</c:v>
                </c:pt>
                <c:pt idx="5" formatCode="General">
                  <c:v>665</c:v>
                </c:pt>
                <c:pt idx="6" formatCode="General">
                  <c:v>566</c:v>
                </c:pt>
                <c:pt idx="7" formatCode="General">
                  <c:v>482</c:v>
                </c:pt>
                <c:pt idx="8" formatCode="General">
                  <c:v>410</c:v>
                </c:pt>
                <c:pt idx="9" formatCode="General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6-441E-A9CF-35487245D0E8}"/>
            </c:ext>
          </c:extLst>
        </c:ser>
        <c:ser>
          <c:idx val="2"/>
          <c:order val="2"/>
          <c:tx>
            <c:strRef>
              <c:f>ค่าเสื่อม!$E$19</c:f>
              <c:strCache>
                <c:ptCount val="1"/>
                <c:pt idx="0">
                  <c:v>วิธีผลรวมจำนวนปี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ค่าเสื่อม!$B$20:$B$29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ค่าเสื่อม!$E$20:$E$29</c:f>
              <c:numCache>
                <c:formatCode>#,##0</c:formatCode>
                <c:ptCount val="10"/>
                <c:pt idx="0">
                  <c:v>1455</c:v>
                </c:pt>
                <c:pt idx="1">
                  <c:v>1309</c:v>
                </c:pt>
                <c:pt idx="2">
                  <c:v>1164</c:v>
                </c:pt>
                <c:pt idx="3">
                  <c:v>1018</c:v>
                </c:pt>
                <c:pt idx="4" formatCode="General">
                  <c:v>873</c:v>
                </c:pt>
                <c:pt idx="5" formatCode="General">
                  <c:v>727</c:v>
                </c:pt>
                <c:pt idx="6" formatCode="General">
                  <c:v>582</c:v>
                </c:pt>
                <c:pt idx="7" formatCode="General">
                  <c:v>436</c:v>
                </c:pt>
                <c:pt idx="8" formatCode="General">
                  <c:v>291</c:v>
                </c:pt>
                <c:pt idx="9" formatCode="General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46-441E-A9CF-35487245D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92015"/>
        <c:axId val="113202095"/>
      </c:lineChart>
      <c:catAx>
        <c:axId val="11319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02095"/>
        <c:crosses val="autoZero"/>
        <c:auto val="1"/>
        <c:lblAlgn val="ctr"/>
        <c:lblOffset val="100"/>
        <c:noMultiLvlLbl val="0"/>
      </c:catAx>
      <c:valAx>
        <c:axId val="11320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19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88900</xdr:colOff>
      <xdr:row>17</xdr:row>
      <xdr:rowOff>79374</xdr:rowOff>
    </xdr:from>
    <xdr:to>
      <xdr:col>13</xdr:col>
      <xdr:colOff>393700</xdr:colOff>
      <xdr:row>32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B10C5-9B19-6400-09B8-ED1506492B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696DA-1554-4394-BC21-C6D09DC8FC96}">
  <dimension ref="A1:O30"/>
  <sheetViews>
    <sheetView tabSelected="1" workbookViewId="0">
      <selection activeCell="M7" sqref="M7"/>
    </sheetView>
  </sheetViews>
  <sheetFormatPr defaultRowHeight="14.5" x14ac:dyDescent="0.35"/>
  <sheetData>
    <row r="1" spans="1:15" x14ac:dyDescent="0.35">
      <c r="A1" t="s">
        <v>0</v>
      </c>
      <c r="B1" s="1">
        <v>10000</v>
      </c>
    </row>
    <row r="2" spans="1:15" x14ac:dyDescent="0.35">
      <c r="A2" t="s">
        <v>1</v>
      </c>
      <c r="B2" s="1">
        <v>2000</v>
      </c>
    </row>
    <row r="3" spans="1:15" x14ac:dyDescent="0.35">
      <c r="A3" t="s">
        <v>13</v>
      </c>
      <c r="B3" s="1">
        <v>10</v>
      </c>
    </row>
    <row r="4" spans="1:15" x14ac:dyDescent="0.35">
      <c r="B4" s="1"/>
      <c r="G4" t="s">
        <v>7</v>
      </c>
      <c r="H4">
        <f>1-(B2/B1)^(1/B3)</f>
        <v>0.14866007747921539</v>
      </c>
      <c r="M4">
        <f>(1+B3)*B3/2</f>
        <v>55</v>
      </c>
    </row>
    <row r="5" spans="1:15" x14ac:dyDescent="0.35">
      <c r="B5" s="1" t="s">
        <v>6</v>
      </c>
    </row>
    <row r="6" spans="1:15" x14ac:dyDescent="0.35">
      <c r="B6" s="1" t="s">
        <v>2</v>
      </c>
      <c r="C6" t="s">
        <v>3</v>
      </c>
      <c r="D6" t="s">
        <v>4</v>
      </c>
      <c r="E6" t="s">
        <v>5</v>
      </c>
      <c r="G6" s="1" t="s">
        <v>2</v>
      </c>
      <c r="H6" t="s">
        <v>5</v>
      </c>
      <c r="I6" t="s">
        <v>8</v>
      </c>
      <c r="J6" t="s">
        <v>9</v>
      </c>
      <c r="L6" s="1" t="s">
        <v>2</v>
      </c>
      <c r="M6" t="s">
        <v>8</v>
      </c>
      <c r="N6" t="s">
        <v>9</v>
      </c>
      <c r="O6" t="s">
        <v>5</v>
      </c>
    </row>
    <row r="7" spans="1:15" x14ac:dyDescent="0.35">
      <c r="A7">
        <v>1</v>
      </c>
      <c r="B7" s="1">
        <v>10000</v>
      </c>
      <c r="C7">
        <f>(B1-B2)/B3</f>
        <v>800</v>
      </c>
      <c r="D7">
        <v>800</v>
      </c>
      <c r="E7" s="1">
        <f>B7-C7</f>
        <v>9200</v>
      </c>
      <c r="G7" s="1">
        <f>B7</f>
        <v>10000</v>
      </c>
      <c r="H7" s="1">
        <f>$B$1*(1-$H$4)^A7</f>
        <v>8513.399225207846</v>
      </c>
      <c r="I7" s="1">
        <f>+G7-H7</f>
        <v>1486.600774792154</v>
      </c>
      <c r="J7" s="1">
        <f>I7</f>
        <v>1486.600774792154</v>
      </c>
      <c r="L7" s="1">
        <v>10000</v>
      </c>
      <c r="M7" s="1">
        <f>($B$1-$B$2)*($B$3/$M$4)</f>
        <v>1454.5454545454545</v>
      </c>
      <c r="N7" s="1">
        <f>M7</f>
        <v>1454.5454545454545</v>
      </c>
      <c r="O7" s="1">
        <f>L7-M7</f>
        <v>8545.454545454546</v>
      </c>
    </row>
    <row r="8" spans="1:15" x14ac:dyDescent="0.35">
      <c r="A8">
        <v>2</v>
      </c>
      <c r="B8" s="1">
        <f>B7-C7</f>
        <v>9200</v>
      </c>
      <c r="C8">
        <f>$C$7</f>
        <v>800</v>
      </c>
      <c r="D8">
        <f>D7+C8</f>
        <v>1600</v>
      </c>
      <c r="E8" s="1">
        <f t="shared" ref="E8:E16" si="0">B8-C8</f>
        <v>8400</v>
      </c>
      <c r="G8" s="1">
        <f>+G7-I7</f>
        <v>8513.399225207846</v>
      </c>
      <c r="H8" s="1">
        <f>$B$1*(1-$H$4)^A8</f>
        <v>7247.796636776955</v>
      </c>
      <c r="I8" s="1">
        <f>H7-H8</f>
        <v>1265.602588430891</v>
      </c>
      <c r="J8" s="1">
        <f>I8+J7</f>
        <v>2752.203363223045</v>
      </c>
      <c r="L8" s="1">
        <f>L7-M7</f>
        <v>8545.454545454546</v>
      </c>
      <c r="M8" s="1">
        <f>($B$1-$B$2)*(($B$3-A7)/$M$4)</f>
        <v>1309.090909090909</v>
      </c>
      <c r="N8" s="1">
        <f>M8+N7</f>
        <v>2763.6363636363635</v>
      </c>
      <c r="O8" s="1">
        <f t="shared" ref="O8:O16" si="1">L8-M8</f>
        <v>7236.3636363636369</v>
      </c>
    </row>
    <row r="9" spans="1:15" x14ac:dyDescent="0.35">
      <c r="A9">
        <v>3</v>
      </c>
      <c r="B9" s="1">
        <f t="shared" ref="B9:B16" si="2">B8-C8</f>
        <v>8400</v>
      </c>
      <c r="C9">
        <f t="shared" ref="C9:C16" si="3">$C$7</f>
        <v>800</v>
      </c>
      <c r="D9">
        <f>D8+C8</f>
        <v>2400</v>
      </c>
      <c r="E9" s="1">
        <f t="shared" si="0"/>
        <v>7600</v>
      </c>
      <c r="G9" s="1">
        <f t="shared" ref="G9:G16" si="4">+G8-I8</f>
        <v>7247.796636776955</v>
      </c>
      <c r="H9" s="1">
        <f>$B$1*(1-$H$4)^A9</f>
        <v>6170.3386272000962</v>
      </c>
      <c r="I9" s="1">
        <f>H8-H9</f>
        <v>1077.4580095768588</v>
      </c>
      <c r="J9" s="1">
        <f t="shared" ref="J9:J16" si="5">I9+J8</f>
        <v>3829.6613727999038</v>
      </c>
      <c r="L9" s="1">
        <f t="shared" ref="L9:L16" si="6">L8-M8</f>
        <v>7236.3636363636369</v>
      </c>
      <c r="M9" s="1">
        <f>($B$1-$B$2)*(($B$3-A8)/$M$4)</f>
        <v>1163.6363636363635</v>
      </c>
      <c r="N9" s="1">
        <f t="shared" ref="N9:N16" si="7">M9+N8</f>
        <v>3927.272727272727</v>
      </c>
      <c r="O9" s="1">
        <f t="shared" si="1"/>
        <v>6072.7272727272739</v>
      </c>
    </row>
    <row r="10" spans="1:15" x14ac:dyDescent="0.35">
      <c r="A10">
        <v>4</v>
      </c>
      <c r="B10" s="1">
        <f t="shared" si="2"/>
        <v>7600</v>
      </c>
      <c r="C10">
        <f t="shared" si="3"/>
        <v>800</v>
      </c>
      <c r="D10">
        <f>D9+C9</f>
        <v>3200</v>
      </c>
      <c r="E10" s="1">
        <f t="shared" si="0"/>
        <v>6800</v>
      </c>
      <c r="G10" s="1">
        <f t="shared" si="4"/>
        <v>6170.3386272000962</v>
      </c>
      <c r="H10" s="1">
        <f>$B$1*(1-$H$4)^A10</f>
        <v>5253.0556088075346</v>
      </c>
      <c r="I10" s="1">
        <f t="shared" ref="I10:I16" si="8">H9-H10</f>
        <v>917.28301839256164</v>
      </c>
      <c r="J10" s="1">
        <f t="shared" si="5"/>
        <v>4746.9443911924654</v>
      </c>
      <c r="L10" s="1">
        <f t="shared" si="6"/>
        <v>6072.7272727272739</v>
      </c>
      <c r="M10" s="1">
        <f>($B$1-$B$2)*(($B$3-A9)/$M$4)</f>
        <v>1018.1818181818181</v>
      </c>
      <c r="N10" s="1">
        <f t="shared" si="7"/>
        <v>4945.454545454545</v>
      </c>
      <c r="O10" s="1">
        <f t="shared" si="1"/>
        <v>5054.5454545454559</v>
      </c>
    </row>
    <row r="11" spans="1:15" x14ac:dyDescent="0.35">
      <c r="A11">
        <v>5</v>
      </c>
      <c r="B11" s="1">
        <f t="shared" si="2"/>
        <v>6800</v>
      </c>
      <c r="C11">
        <f t="shared" si="3"/>
        <v>800</v>
      </c>
      <c r="D11">
        <f>D10+C10</f>
        <v>4000</v>
      </c>
      <c r="E11" s="1">
        <f t="shared" si="0"/>
        <v>6000</v>
      </c>
      <c r="G11" s="1">
        <f t="shared" si="4"/>
        <v>5253.0556088075346</v>
      </c>
      <c r="H11" s="1">
        <f>$B$1*(1-$H$4)^A11</f>
        <v>4472.1359549995796</v>
      </c>
      <c r="I11" s="1">
        <f t="shared" si="8"/>
        <v>780.919653807955</v>
      </c>
      <c r="J11" s="1">
        <f t="shared" si="5"/>
        <v>5527.8640450004204</v>
      </c>
      <c r="L11" s="1">
        <f t="shared" si="6"/>
        <v>5054.5454545454559</v>
      </c>
      <c r="M11" s="1">
        <f>($B$1-$B$2)*(($B$3-A10)/$M$4)</f>
        <v>872.72727272727263</v>
      </c>
      <c r="N11" s="1">
        <f t="shared" si="7"/>
        <v>5818.181818181818</v>
      </c>
      <c r="O11" s="1">
        <f t="shared" si="1"/>
        <v>4181.8181818181829</v>
      </c>
    </row>
    <row r="12" spans="1:15" x14ac:dyDescent="0.35">
      <c r="A12">
        <v>6</v>
      </c>
      <c r="B12" s="1">
        <f t="shared" si="2"/>
        <v>6000</v>
      </c>
      <c r="C12">
        <f t="shared" si="3"/>
        <v>800</v>
      </c>
      <c r="D12">
        <f>D11+C11</f>
        <v>4800</v>
      </c>
      <c r="E12" s="1">
        <f t="shared" si="0"/>
        <v>5200</v>
      </c>
      <c r="G12" s="1">
        <f t="shared" si="4"/>
        <v>4472.1359549995796</v>
      </c>
      <c r="H12" s="1">
        <f>$B$1*(1-$H$4)^A12</f>
        <v>3807.3078774317569</v>
      </c>
      <c r="I12" s="1">
        <f t="shared" si="8"/>
        <v>664.82807756782267</v>
      </c>
      <c r="J12" s="1">
        <f t="shared" si="5"/>
        <v>6192.6921225682436</v>
      </c>
      <c r="L12" s="1">
        <f t="shared" si="6"/>
        <v>4181.8181818181829</v>
      </c>
      <c r="M12" s="1">
        <f>($B$1-$B$2)*(($B$3-A11)/$M$4)</f>
        <v>727.27272727272725</v>
      </c>
      <c r="N12" s="1">
        <f t="shared" si="7"/>
        <v>6545.454545454545</v>
      </c>
      <c r="O12" s="1">
        <f t="shared" si="1"/>
        <v>3454.5454545454559</v>
      </c>
    </row>
    <row r="13" spans="1:15" x14ac:dyDescent="0.35">
      <c r="A13">
        <v>7</v>
      </c>
      <c r="B13" s="1">
        <f t="shared" si="2"/>
        <v>5200</v>
      </c>
      <c r="C13">
        <f t="shared" si="3"/>
        <v>800</v>
      </c>
      <c r="D13">
        <f>D12+C12</f>
        <v>5600</v>
      </c>
      <c r="E13" s="1">
        <f t="shared" si="0"/>
        <v>4400</v>
      </c>
      <c r="G13" s="1">
        <f t="shared" si="4"/>
        <v>3807.3078774317569</v>
      </c>
      <c r="H13" s="1">
        <f>$B$1*(1-$H$4)^A13</f>
        <v>3241.3131933855243</v>
      </c>
      <c r="I13" s="1">
        <f t="shared" si="8"/>
        <v>565.99468404623258</v>
      </c>
      <c r="J13" s="1">
        <f t="shared" si="5"/>
        <v>6758.6868066144762</v>
      </c>
      <c r="L13" s="1">
        <f t="shared" si="6"/>
        <v>3454.5454545454559</v>
      </c>
      <c r="M13" s="1">
        <f>($B$1-$B$2)*(($B$3-A12)/$M$4)</f>
        <v>581.81818181818176</v>
      </c>
      <c r="N13" s="1">
        <f t="shared" si="7"/>
        <v>7127.272727272727</v>
      </c>
      <c r="O13" s="1">
        <f t="shared" si="1"/>
        <v>2872.7272727272739</v>
      </c>
    </row>
    <row r="14" spans="1:15" x14ac:dyDescent="0.35">
      <c r="A14">
        <v>8</v>
      </c>
      <c r="B14" s="1">
        <f t="shared" si="2"/>
        <v>4400</v>
      </c>
      <c r="C14">
        <f t="shared" si="3"/>
        <v>800</v>
      </c>
      <c r="D14">
        <f>D13+C13</f>
        <v>6400</v>
      </c>
      <c r="E14" s="1">
        <f t="shared" si="0"/>
        <v>3600</v>
      </c>
      <c r="G14" s="1">
        <f t="shared" si="4"/>
        <v>3241.3131933855243</v>
      </c>
      <c r="H14" s="1">
        <f>$B$1*(1-$H$4)^A14</f>
        <v>2759.4593229224297</v>
      </c>
      <c r="I14" s="1">
        <f t="shared" si="8"/>
        <v>481.85387046309461</v>
      </c>
      <c r="J14" s="1">
        <f t="shared" si="5"/>
        <v>7240.5406770775708</v>
      </c>
      <c r="L14" s="1">
        <f t="shared" si="6"/>
        <v>2872.7272727272739</v>
      </c>
      <c r="M14" s="1">
        <f>($B$1-$B$2)*(($B$3-A13)/$M$4)</f>
        <v>436.36363636363632</v>
      </c>
      <c r="N14" s="1">
        <f t="shared" si="7"/>
        <v>7563.6363636363631</v>
      </c>
      <c r="O14" s="1">
        <f t="shared" si="1"/>
        <v>2436.3636363636374</v>
      </c>
    </row>
    <row r="15" spans="1:15" x14ac:dyDescent="0.35">
      <c r="A15">
        <v>9</v>
      </c>
      <c r="B15" s="1">
        <f t="shared" si="2"/>
        <v>3600</v>
      </c>
      <c r="C15">
        <f t="shared" si="3"/>
        <v>800</v>
      </c>
      <c r="D15">
        <f>D14+C14</f>
        <v>7200</v>
      </c>
      <c r="E15" s="1">
        <f t="shared" si="0"/>
        <v>2800</v>
      </c>
      <c r="G15" s="1">
        <f t="shared" si="4"/>
        <v>2759.4593229224297</v>
      </c>
      <c r="H15" s="1">
        <f>$B$1*(1-$H$4)^A15</f>
        <v>2349.237886176038</v>
      </c>
      <c r="I15" s="1">
        <f t="shared" si="8"/>
        <v>410.22143674639165</v>
      </c>
      <c r="J15" s="1">
        <f t="shared" si="5"/>
        <v>7650.7621138239629</v>
      </c>
      <c r="L15" s="1">
        <f t="shared" si="6"/>
        <v>2436.3636363636374</v>
      </c>
      <c r="M15" s="1">
        <f>($B$1-$B$2)*(($B$3-A14)/$M$4)</f>
        <v>290.90909090909088</v>
      </c>
      <c r="N15" s="1">
        <f t="shared" si="7"/>
        <v>7854.545454545454</v>
      </c>
      <c r="O15" s="1">
        <f t="shared" si="1"/>
        <v>2145.4545454545464</v>
      </c>
    </row>
    <row r="16" spans="1:15" x14ac:dyDescent="0.35">
      <c r="A16">
        <v>10</v>
      </c>
      <c r="B16" s="1">
        <f t="shared" si="2"/>
        <v>2800</v>
      </c>
      <c r="C16">
        <f t="shared" si="3"/>
        <v>800</v>
      </c>
      <c r="D16">
        <f>D15+C15</f>
        <v>8000</v>
      </c>
      <c r="E16" s="1">
        <f t="shared" si="0"/>
        <v>2000</v>
      </c>
      <c r="G16" s="1">
        <f t="shared" si="4"/>
        <v>2349.237886176038</v>
      </c>
      <c r="H16" s="1">
        <f>$B$1*(1-$H$4)^A16</f>
        <v>1999.9999999999998</v>
      </c>
      <c r="I16" s="1">
        <f t="shared" si="8"/>
        <v>349.23788617603827</v>
      </c>
      <c r="J16" s="1">
        <f t="shared" si="5"/>
        <v>8000.0000000000009</v>
      </c>
      <c r="L16" s="1">
        <f t="shared" si="6"/>
        <v>2145.4545454545464</v>
      </c>
      <c r="M16" s="1">
        <f>($B$1-$B$2)*(($B$3-A15)/$M$4)</f>
        <v>145.45454545454544</v>
      </c>
      <c r="N16" s="1">
        <f t="shared" si="7"/>
        <v>7999.9999999999991</v>
      </c>
      <c r="O16" s="1">
        <f t="shared" si="1"/>
        <v>2000.0000000000009</v>
      </c>
    </row>
    <row r="18" spans="2:5" ht="15" thickBot="1" x14ac:dyDescent="0.4"/>
    <row r="19" spans="2:5" ht="43" thickTop="1" thickBot="1" x14ac:dyDescent="0.4">
      <c r="B19" s="2"/>
      <c r="C19" s="3" t="s">
        <v>10</v>
      </c>
      <c r="D19" s="3" t="s">
        <v>11</v>
      </c>
      <c r="E19" s="4" t="s">
        <v>12</v>
      </c>
    </row>
    <row r="20" spans="2:5" ht="22" thickTop="1" thickBot="1" x14ac:dyDescent="0.4">
      <c r="B20" s="5">
        <v>1</v>
      </c>
      <c r="C20" s="6">
        <v>800</v>
      </c>
      <c r="D20" s="7">
        <v>1487</v>
      </c>
      <c r="E20" s="8">
        <v>1455</v>
      </c>
    </row>
    <row r="21" spans="2:5" ht="21.5" thickBot="1" x14ac:dyDescent="0.4">
      <c r="B21" s="5">
        <v>2</v>
      </c>
      <c r="C21" s="6">
        <v>800</v>
      </c>
      <c r="D21" s="7">
        <v>1266</v>
      </c>
      <c r="E21" s="8">
        <v>1309</v>
      </c>
    </row>
    <row r="22" spans="2:5" ht="21.5" thickBot="1" x14ac:dyDescent="0.4">
      <c r="B22" s="5">
        <v>3</v>
      </c>
      <c r="C22" s="6">
        <v>800</v>
      </c>
      <c r="D22" s="7">
        <v>1077</v>
      </c>
      <c r="E22" s="8">
        <v>1164</v>
      </c>
    </row>
    <row r="23" spans="2:5" ht="21.5" thickBot="1" x14ac:dyDescent="0.4">
      <c r="B23" s="5">
        <v>4</v>
      </c>
      <c r="C23" s="6">
        <v>800</v>
      </c>
      <c r="D23" s="6">
        <v>917</v>
      </c>
      <c r="E23" s="8">
        <v>1018</v>
      </c>
    </row>
    <row r="24" spans="2:5" ht="21.5" thickBot="1" x14ac:dyDescent="0.4">
      <c r="B24" s="5">
        <v>5</v>
      </c>
      <c r="C24" s="6">
        <v>800</v>
      </c>
      <c r="D24" s="6">
        <v>781</v>
      </c>
      <c r="E24" s="9">
        <v>873</v>
      </c>
    </row>
    <row r="25" spans="2:5" ht="21.5" thickBot="1" x14ac:dyDescent="0.4">
      <c r="B25" s="5">
        <v>6</v>
      </c>
      <c r="C25" s="6">
        <v>800</v>
      </c>
      <c r="D25" s="6">
        <v>665</v>
      </c>
      <c r="E25" s="9">
        <v>727</v>
      </c>
    </row>
    <row r="26" spans="2:5" ht="21.5" thickBot="1" x14ac:dyDescent="0.4">
      <c r="B26" s="5">
        <v>7</v>
      </c>
      <c r="C26" s="6">
        <v>800</v>
      </c>
      <c r="D26" s="6">
        <v>566</v>
      </c>
      <c r="E26" s="9">
        <v>582</v>
      </c>
    </row>
    <row r="27" spans="2:5" ht="21.5" thickBot="1" x14ac:dyDescent="0.4">
      <c r="B27" s="5">
        <v>8</v>
      </c>
      <c r="C27" s="6">
        <v>800</v>
      </c>
      <c r="D27" s="6">
        <v>482</v>
      </c>
      <c r="E27" s="9">
        <v>436</v>
      </c>
    </row>
    <row r="28" spans="2:5" ht="21.5" thickBot="1" x14ac:dyDescent="0.4">
      <c r="B28" s="5">
        <v>9</v>
      </c>
      <c r="C28" s="6">
        <v>800</v>
      </c>
      <c r="D28" s="6">
        <v>410</v>
      </c>
      <c r="E28" s="9">
        <v>291</v>
      </c>
    </row>
    <row r="29" spans="2:5" ht="21.5" thickBot="1" x14ac:dyDescent="0.4">
      <c r="B29" s="10">
        <v>10</v>
      </c>
      <c r="C29" s="11">
        <v>800</v>
      </c>
      <c r="D29" s="11">
        <v>349</v>
      </c>
      <c r="E29" s="12">
        <v>145</v>
      </c>
    </row>
    <row r="30" spans="2:5" ht="15" thickTop="1" x14ac:dyDescent="0.35"/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81D84-EF14-4A91-9C5B-CC6F583B407B}">
  <dimension ref="B1:E13"/>
  <sheetViews>
    <sheetView workbookViewId="0">
      <selection activeCell="B3" sqref="B3:E12"/>
    </sheetView>
  </sheetViews>
  <sheetFormatPr defaultRowHeight="14.5" x14ac:dyDescent="0.35"/>
  <cols>
    <col min="2" max="2" width="22.26953125" customWidth="1"/>
    <col min="3" max="3" width="9.36328125" bestFit="1" customWidth="1"/>
    <col min="4" max="4" width="26.90625" customWidth="1"/>
    <col min="5" max="5" width="9.36328125" bestFit="1" customWidth="1"/>
  </cols>
  <sheetData>
    <row r="1" spans="2:5" ht="15" thickBot="1" x14ac:dyDescent="0.4"/>
    <row r="2" spans="2:5" ht="97" thickTop="1" thickBot="1" x14ac:dyDescent="0.4">
      <c r="B2" s="13" t="s">
        <v>14</v>
      </c>
      <c r="C2" s="14"/>
      <c r="D2" s="14" t="s">
        <v>15</v>
      </c>
      <c r="E2" s="15"/>
    </row>
    <row r="3" spans="2:5" ht="24.5" thickBot="1" x14ac:dyDescent="0.4">
      <c r="B3" s="23" t="s">
        <v>16</v>
      </c>
      <c r="C3" s="24">
        <f>C4+C5</f>
        <v>116000</v>
      </c>
      <c r="D3" s="25" t="s">
        <v>17</v>
      </c>
      <c r="E3" s="26">
        <f>E4</f>
        <v>30000</v>
      </c>
    </row>
    <row r="4" spans="2:5" ht="24.5" thickBot="1" x14ac:dyDescent="0.4">
      <c r="B4" s="16" t="s">
        <v>20</v>
      </c>
      <c r="C4" s="17">
        <v>70000</v>
      </c>
      <c r="D4" s="18" t="s">
        <v>28</v>
      </c>
      <c r="E4" s="27">
        <v>30000</v>
      </c>
    </row>
    <row r="5" spans="2:5" ht="24.5" thickBot="1" x14ac:dyDescent="0.4">
      <c r="B5" s="16" t="s">
        <v>21</v>
      </c>
      <c r="C5" s="17">
        <v>46000</v>
      </c>
      <c r="D5" s="18"/>
      <c r="E5" s="19"/>
    </row>
    <row r="6" spans="2:5" ht="24.5" thickBot="1" x14ac:dyDescent="0.4">
      <c r="B6" s="23" t="s">
        <v>18</v>
      </c>
      <c r="C6" s="24">
        <f>C7+C8</f>
        <v>1120000</v>
      </c>
      <c r="D6" s="25" t="s">
        <v>24</v>
      </c>
      <c r="E6" s="26">
        <f>E7</f>
        <v>250000</v>
      </c>
    </row>
    <row r="7" spans="2:5" ht="24.5" thickBot="1" x14ac:dyDescent="0.4">
      <c r="B7" s="16" t="s">
        <v>22</v>
      </c>
      <c r="C7" s="17">
        <v>890000</v>
      </c>
      <c r="D7" s="18" t="s">
        <v>29</v>
      </c>
      <c r="E7" s="27">
        <v>250000</v>
      </c>
    </row>
    <row r="8" spans="2:5" ht="24.5" thickBot="1" x14ac:dyDescent="0.4">
      <c r="B8" s="16" t="s">
        <v>23</v>
      </c>
      <c r="C8" s="17">
        <v>230000</v>
      </c>
      <c r="D8" s="25" t="s">
        <v>25</v>
      </c>
      <c r="E8" s="26">
        <f>E6+E3</f>
        <v>280000</v>
      </c>
    </row>
    <row r="9" spans="2:5" ht="24.5" thickBot="1" x14ac:dyDescent="0.4">
      <c r="B9" s="33"/>
      <c r="C9" s="34"/>
      <c r="D9" s="25"/>
      <c r="E9" s="26"/>
    </row>
    <row r="10" spans="2:5" ht="24.5" thickBot="1" x14ac:dyDescent="0.4">
      <c r="D10" s="25" t="s">
        <v>26</v>
      </c>
      <c r="E10" s="26">
        <f>C12-E8</f>
        <v>956000</v>
      </c>
    </row>
    <row r="11" spans="2:5" ht="24" x14ac:dyDescent="0.35">
      <c r="B11" s="29"/>
      <c r="C11" s="30"/>
      <c r="D11" s="31"/>
      <c r="E11" s="32"/>
    </row>
    <row r="12" spans="2:5" ht="24.5" thickBot="1" x14ac:dyDescent="0.4">
      <c r="B12" s="20" t="s">
        <v>19</v>
      </c>
      <c r="C12" s="21">
        <f>+C3+C6</f>
        <v>1236000</v>
      </c>
      <c r="D12" s="22" t="s">
        <v>27</v>
      </c>
      <c r="E12" s="28">
        <f>E8+E10</f>
        <v>1236000</v>
      </c>
    </row>
    <row r="13" spans="2:5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ค่าเสื่อม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Suwanna Sayruamyat</dc:creator>
  <cp:lastModifiedBy>Suwanna Sayruamyat</cp:lastModifiedBy>
  <dcterms:created xsi:type="dcterms:W3CDTF">2024-07-16T02:43:38Z</dcterms:created>
  <dcterms:modified xsi:type="dcterms:W3CDTF">2024-07-18T02:49:49Z</dcterms:modified>
</cp:coreProperties>
</file>